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EL\"/>
    </mc:Choice>
  </mc:AlternateContent>
  <xr:revisionPtr revIDLastSave="0" documentId="13_ncr:1_{F62DEA27-1CE3-4460-AC72-CBABF105C642}" xr6:coauthVersionLast="47" xr6:coauthVersionMax="47" xr10:uidLastSave="{00000000-0000-0000-0000-000000000000}"/>
  <bookViews>
    <workbookView xWindow="-120" yWindow="-120" windowWidth="29040" windowHeight="15840" xr2:uid="{3FC88130-2837-42B2-A6D2-B74E3BD1264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0" i="1"/>
  <c r="O6" i="1"/>
  <c r="Q15" i="1"/>
  <c r="Q14" i="1"/>
  <c r="Q18" i="1"/>
  <c r="O18" i="1"/>
  <c r="M18" i="1"/>
  <c r="R18" i="1" s="1"/>
  <c r="K18" i="1"/>
  <c r="Q19" i="1"/>
  <c r="O19" i="1"/>
  <c r="M19" i="1"/>
  <c r="K19" i="1"/>
  <c r="Q20" i="1"/>
  <c r="O20" i="1"/>
  <c r="M20" i="1"/>
  <c r="K20" i="1"/>
  <c r="K21" i="1"/>
  <c r="M21" i="1"/>
  <c r="O21" i="1"/>
  <c r="Q21" i="1"/>
  <c r="Q9" i="1"/>
  <c r="O9" i="1"/>
  <c r="M9" i="1"/>
  <c r="K9" i="1"/>
  <c r="Q8" i="1"/>
  <c r="O8" i="1"/>
  <c r="M8" i="1"/>
  <c r="K8" i="1"/>
  <c r="Q7" i="1"/>
  <c r="O7" i="1"/>
  <c r="M7" i="1"/>
  <c r="K7" i="1"/>
  <c r="Q6" i="1"/>
  <c r="M6" i="1"/>
  <c r="K6" i="1"/>
  <c r="K14" i="1"/>
  <c r="M14" i="1"/>
  <c r="K15" i="1"/>
  <c r="M15" i="1"/>
  <c r="Q10" i="1"/>
  <c r="M10" i="1"/>
  <c r="K10" i="1"/>
  <c r="Q5" i="1"/>
  <c r="O5" i="1"/>
  <c r="M5" i="1"/>
  <c r="K5" i="1"/>
  <c r="R19" i="1" l="1"/>
  <c r="R20" i="1"/>
  <c r="R21" i="1"/>
  <c r="R8" i="1"/>
  <c r="R9" i="1"/>
  <c r="R7" i="1"/>
  <c r="R15" i="1"/>
  <c r="R6" i="1"/>
  <c r="R14" i="1"/>
  <c r="R10" i="1"/>
  <c r="R5" i="1"/>
</calcChain>
</file>

<file path=xl/sharedStrings.xml><?xml version="1.0" encoding="utf-8"?>
<sst xmlns="http://schemas.openxmlformats.org/spreadsheetml/2006/main" count="104" uniqueCount="65">
  <si>
    <t>TÍTULOS</t>
  </si>
  <si>
    <t>Tempo de Serviço</t>
  </si>
  <si>
    <t>Classificação</t>
  </si>
  <si>
    <t>NOME</t>
  </si>
  <si>
    <t>RG</t>
  </si>
  <si>
    <t>CATEGORIA</t>
  </si>
  <si>
    <t>HABILITAÇÃO</t>
  </si>
  <si>
    <t>Curso/ Extensão  30h (máximo 3)</t>
  </si>
  <si>
    <t>Mestre/ Doutor</t>
  </si>
  <si>
    <t>Exame de Proficiência</t>
  </si>
  <si>
    <t>Tempo de CEL</t>
  </si>
  <si>
    <t>X 0,005</t>
  </si>
  <si>
    <t xml:space="preserve">TEMPO NO MAGISTÉRIO-SEE </t>
  </si>
  <si>
    <t>X 0,001</t>
  </si>
  <si>
    <t>TEMPO em qq esfera pública</t>
  </si>
  <si>
    <t>Tempo em Instituição Privada</t>
  </si>
  <si>
    <t>X 0,002</t>
  </si>
  <si>
    <t>TOTAL</t>
  </si>
  <si>
    <t>SITUAÇÃO</t>
  </si>
  <si>
    <t>OBS</t>
  </si>
  <si>
    <t>O</t>
  </si>
  <si>
    <t>Espanhol</t>
  </si>
  <si>
    <t>PSS</t>
  </si>
  <si>
    <t>BA/Tradutor</t>
  </si>
  <si>
    <t>Inglês</t>
  </si>
  <si>
    <t>LP</t>
  </si>
  <si>
    <t xml:space="preserve">LP </t>
  </si>
  <si>
    <t>NOVOS</t>
  </si>
  <si>
    <t>49.415.178-X</t>
  </si>
  <si>
    <t>JEANE BATISTA MATOS</t>
  </si>
  <si>
    <t>24.815.335-3</t>
  </si>
  <si>
    <t>33.488.030-0</t>
  </si>
  <si>
    <t>Leste 3</t>
  </si>
  <si>
    <t>RODRIGO CESAR ALVES PEREIRA</t>
  </si>
  <si>
    <t>,,,,,,,,,,,,,,,,,,,,,,,,,,,,,,,,,,,,,,,,,,,,,,,,,,,,,,,,,,,,</t>
  </si>
  <si>
    <t>,,,</t>
  </si>
  <si>
    <t>LICENCIATURA</t>
  </si>
  <si>
    <t>BACHARELADO</t>
  </si>
  <si>
    <t>CLASSIFICAÇÃO DE DOCENTES DO CENTRO DE LÍNGUAS - CEL JOSÉ MARQUES DA CRUZ - 2026</t>
  </si>
  <si>
    <t>SERGIO PAHA</t>
  </si>
  <si>
    <t>15.140.693-5</t>
  </si>
  <si>
    <t>Alemão</t>
  </si>
  <si>
    <t>DORIMAR CARVALHO DE MORAES</t>
  </si>
  <si>
    <t>LEANDRO FELICIANO NARCISO</t>
  </si>
  <si>
    <t>22.023.723-2</t>
  </si>
  <si>
    <t>Japonês</t>
  </si>
  <si>
    <t>SILZETE PARIZI DE OLIVEIRA NARDELLA</t>
  </si>
  <si>
    <t>8.036.071-3</t>
  </si>
  <si>
    <t>RODRIGO AUGUSTO SILVA BARROZO</t>
  </si>
  <si>
    <t>Proficiência</t>
  </si>
  <si>
    <t>SIMONE GODOY RODRIGUES</t>
  </si>
  <si>
    <t>27.890.523-7</t>
  </si>
  <si>
    <t>ADRIANO DOS SANTOS HONÓRIO</t>
  </si>
  <si>
    <t>32.088.626-8</t>
  </si>
  <si>
    <t>TECNÓLOGO</t>
  </si>
  <si>
    <t>ANDREIA CRISPIM IZIDRO</t>
  </si>
  <si>
    <t>29.380.767-X</t>
  </si>
  <si>
    <t>Certific. CEL</t>
  </si>
  <si>
    <t>LUIZ CARLOS DAMIÃO</t>
  </si>
  <si>
    <t>36.728.667-1</t>
  </si>
  <si>
    <t>AMANDA DE OLIVEIRA</t>
  </si>
  <si>
    <t>39.464.449-9</t>
  </si>
  <si>
    <t>candidato</t>
  </si>
  <si>
    <t>Proficiência Japonês</t>
  </si>
  <si>
    <t>LP/Inglês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</si>
</sst>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theme="1"/>
      <name val="Aptos Narrow"/>
      <family val="2"/>
      <scheme val="minor"/>
    </font>
    <font>
      <b/>
      <sz val="16"/>
      <color indexed="8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4"/>
      <name val="Calibri"/>
      <family val="2"/>
    </font>
    <font>
      <sz val="10"/>
      <color indexed="8"/>
      <name val="Calibri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indexed="55"/>
      <name val="Calibri"/>
      <family val="2"/>
    </font>
    <font>
      <sz val="10"/>
      <name val="Aptos Narrow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sz val="9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6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7" fillId="0" borderId="1" xfId="0" applyFont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textRotation="90" wrapText="1"/>
    </xf>
    <xf numFmtId="0" fontId="7" fillId="5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9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3" fontId="10" fillId="7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 vertical="center"/>
    </xf>
    <xf numFmtId="3" fontId="10" fillId="8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7" fillId="8" borderId="1" xfId="0" applyFont="1" applyFill="1" applyBorder="1" applyAlignment="1">
      <alignment horizontal="left" vertical="center"/>
    </xf>
    <xf numFmtId="0" fontId="10" fillId="7" borderId="0" xfId="0" applyFont="1" applyFill="1" applyAlignment="1">
      <alignment horizontal="center"/>
    </xf>
    <xf numFmtId="0" fontId="0" fillId="7" borderId="1" xfId="0" applyFill="1" applyBorder="1"/>
    <xf numFmtId="0" fontId="10" fillId="0" borderId="0" xfId="0" applyFont="1"/>
    <xf numFmtId="0" fontId="10" fillId="7" borderId="1" xfId="0" applyFont="1" applyFill="1" applyBorder="1"/>
    <xf numFmtId="0" fontId="10" fillId="8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164" fontId="11" fillId="6" borderId="1" xfId="0" applyNumberFormat="1" applyFont="1" applyFill="1" applyBorder="1" applyAlignment="1">
      <alignment horizontal="center" vertical="center"/>
    </xf>
    <xf numFmtId="164" fontId="11" fillId="7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164" fontId="11" fillId="8" borderId="1" xfId="0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textRotation="90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textRotation="90" wrapText="1"/>
    </xf>
    <xf numFmtId="0" fontId="8" fillId="8" borderId="1" xfId="0" applyFont="1" applyFill="1" applyBorder="1" applyAlignment="1">
      <alignment horizontal="center" vertical="center" textRotation="90" wrapText="1"/>
    </xf>
    <xf numFmtId="0" fontId="0" fillId="8" borderId="1" xfId="0" applyFill="1" applyBorder="1" applyAlignment="1">
      <alignment horizontal="center" vertical="center" textRotation="90" wrapText="1"/>
    </xf>
    <xf numFmtId="0" fontId="13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textRotation="90" wrapText="1"/>
    </xf>
    <xf numFmtId="0" fontId="2" fillId="9" borderId="1" xfId="0" applyFont="1" applyFill="1" applyBorder="1" applyAlignment="1">
      <alignment horizontal="center" vertical="center" textRotation="90" wrapText="1"/>
    </xf>
    <xf numFmtId="0" fontId="6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textRotation="90" wrapText="1"/>
    </xf>
    <xf numFmtId="0" fontId="6" fillId="13" borderId="1" xfId="0" applyFont="1" applyFill="1" applyBorder="1" applyAlignment="1">
      <alignment horizontal="center" vertical="center" wrapText="1"/>
    </xf>
    <xf numFmtId="0" fontId="15" fillId="0" borderId="0" xfId="0" applyFont="1"/>
    <xf numFmtId="0" fontId="5" fillId="8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5695B-C427-4570-914A-0FAF1F246ADD}">
  <dimension ref="A1:X58"/>
  <sheetViews>
    <sheetView tabSelected="1" zoomScaleNormal="100" workbookViewId="0">
      <selection activeCell="K21" sqref="K21"/>
    </sheetView>
  </sheetViews>
  <sheetFormatPr defaultRowHeight="15" x14ac:dyDescent="0.25"/>
  <cols>
    <col min="2" max="2" width="25.5703125" customWidth="1"/>
    <col min="3" max="3" width="29.28515625" customWidth="1"/>
    <col min="4" max="4" width="14.140625" customWidth="1"/>
    <col min="19" max="19" width="8.7109375" customWidth="1"/>
    <col min="20" max="20" width="6.28515625" customWidth="1"/>
  </cols>
  <sheetData>
    <row r="1" spans="1:21" ht="21" x14ac:dyDescent="0.25">
      <c r="A1" s="49" t="s">
        <v>38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1" ht="18.75" x14ac:dyDescent="0.25">
      <c r="A2" s="50"/>
      <c r="B2" s="50"/>
      <c r="C2" s="50"/>
      <c r="D2" s="50"/>
      <c r="E2" s="50"/>
      <c r="F2" s="50"/>
      <c r="G2" s="51" t="s">
        <v>0</v>
      </c>
      <c r="H2" s="51"/>
      <c r="I2" s="51"/>
      <c r="J2" s="52" t="s">
        <v>1</v>
      </c>
      <c r="K2" s="52"/>
      <c r="L2" s="52"/>
      <c r="M2" s="52"/>
      <c r="N2" s="52"/>
      <c r="O2" s="52"/>
      <c r="P2" s="52"/>
      <c r="Q2" s="52"/>
      <c r="R2" s="50"/>
      <c r="S2" s="50"/>
      <c r="T2" s="50"/>
    </row>
    <row r="3" spans="1:21" ht="61.5" x14ac:dyDescent="0.25">
      <c r="A3" s="40" t="s">
        <v>2</v>
      </c>
      <c r="B3" s="45"/>
      <c r="C3" s="43" t="s">
        <v>3</v>
      </c>
      <c r="D3" s="41" t="s">
        <v>4</v>
      </c>
      <c r="E3" s="42" t="s">
        <v>5</v>
      </c>
      <c r="F3" s="39" t="s">
        <v>6</v>
      </c>
      <c r="G3" s="2" t="s">
        <v>7</v>
      </c>
      <c r="H3" s="2" t="s">
        <v>8</v>
      </c>
      <c r="I3" s="2" t="s">
        <v>9</v>
      </c>
      <c r="J3" s="48" t="s">
        <v>10</v>
      </c>
      <c r="K3" s="3" t="s">
        <v>11</v>
      </c>
      <c r="L3" s="48" t="s">
        <v>12</v>
      </c>
      <c r="M3" s="3" t="s">
        <v>13</v>
      </c>
      <c r="N3" s="48" t="s">
        <v>14</v>
      </c>
      <c r="O3" s="3" t="s">
        <v>13</v>
      </c>
      <c r="P3" s="48" t="s">
        <v>15</v>
      </c>
      <c r="Q3" s="3" t="s">
        <v>16</v>
      </c>
      <c r="R3" s="1" t="s">
        <v>17</v>
      </c>
      <c r="S3" s="4" t="s">
        <v>18</v>
      </c>
      <c r="T3" s="4" t="s">
        <v>19</v>
      </c>
    </row>
    <row r="4" spans="1:21" x14ac:dyDescent="0.25">
      <c r="A4" s="31"/>
      <c r="B4" s="37" t="s">
        <v>36</v>
      </c>
      <c r="C4" s="32"/>
      <c r="D4" s="33"/>
      <c r="E4" s="34"/>
      <c r="F4" s="34"/>
      <c r="G4" s="34"/>
      <c r="H4" s="34"/>
      <c r="I4" s="34"/>
      <c r="J4" s="35"/>
      <c r="K4" s="34"/>
      <c r="L4" s="35"/>
      <c r="M4" s="34"/>
      <c r="N4" s="35"/>
      <c r="O4" s="34"/>
      <c r="P4" s="35"/>
      <c r="Q4" s="34"/>
      <c r="R4" s="34"/>
      <c r="S4" s="36"/>
      <c r="T4" s="36"/>
    </row>
    <row r="5" spans="1:21" x14ac:dyDescent="0.25">
      <c r="A5" s="5">
        <v>1</v>
      </c>
      <c r="B5" s="24" t="s">
        <v>25</v>
      </c>
      <c r="C5" s="23" t="s">
        <v>39</v>
      </c>
      <c r="D5" s="14" t="s">
        <v>40</v>
      </c>
      <c r="E5" s="24" t="s">
        <v>20</v>
      </c>
      <c r="F5" s="24" t="s">
        <v>41</v>
      </c>
      <c r="G5" s="25">
        <v>0</v>
      </c>
      <c r="H5" s="25">
        <v>0</v>
      </c>
      <c r="I5" s="25">
        <v>3</v>
      </c>
      <c r="J5" s="22">
        <v>8151</v>
      </c>
      <c r="K5" s="26">
        <f t="shared" ref="K5:K10" si="0">J5*0.005</f>
        <v>40.755000000000003</v>
      </c>
      <c r="L5" s="22">
        <v>8151</v>
      </c>
      <c r="M5" s="26">
        <f t="shared" ref="M5:M10" si="1">L5*0.001</f>
        <v>8.1509999999999998</v>
      </c>
      <c r="N5" s="25">
        <v>0</v>
      </c>
      <c r="O5" s="26">
        <f t="shared" ref="O5:O10" si="2">N5*0.001</f>
        <v>0</v>
      </c>
      <c r="P5" s="25">
        <v>0</v>
      </c>
      <c r="Q5" s="26">
        <f t="shared" ref="Q5" si="3">P5*0.002</f>
        <v>0</v>
      </c>
      <c r="R5" s="26">
        <f t="shared" ref="R5:R10" si="4">G5+H5+I5+K5+M5+O5+Q5</f>
        <v>51.906000000000006</v>
      </c>
      <c r="S5" s="9" t="s">
        <v>22</v>
      </c>
      <c r="T5" s="6"/>
    </row>
    <row r="6" spans="1:21" x14ac:dyDescent="0.25">
      <c r="A6" s="5">
        <v>2</v>
      </c>
      <c r="B6" s="24" t="s">
        <v>25</v>
      </c>
      <c r="C6" s="23" t="s">
        <v>42</v>
      </c>
      <c r="D6" s="7">
        <v>9231818</v>
      </c>
      <c r="E6" s="24" t="s">
        <v>20</v>
      </c>
      <c r="F6" s="24" t="s">
        <v>21</v>
      </c>
      <c r="G6" s="25">
        <v>0</v>
      </c>
      <c r="H6" s="25">
        <v>0</v>
      </c>
      <c r="I6" s="25">
        <v>2</v>
      </c>
      <c r="J6" s="23">
        <v>4877</v>
      </c>
      <c r="K6" s="26">
        <f t="shared" ref="K6:K9" si="5">J6*0.005</f>
        <v>24.385000000000002</v>
      </c>
      <c r="L6" s="23">
        <v>5743</v>
      </c>
      <c r="M6" s="26">
        <f t="shared" ref="M6:M9" si="6">L6*0.001</f>
        <v>5.7430000000000003</v>
      </c>
      <c r="N6" s="24">
        <v>0</v>
      </c>
      <c r="O6" s="26">
        <f t="shared" si="2"/>
        <v>0</v>
      </c>
      <c r="P6" s="24">
        <v>0</v>
      </c>
      <c r="Q6" s="26">
        <f t="shared" ref="Q6" si="7">P6*0.002</f>
        <v>0</v>
      </c>
      <c r="R6" s="26">
        <f t="shared" ref="R6:R9" si="8">G6+H6+I6+K6+M6+O6+Q6</f>
        <v>32.128</v>
      </c>
      <c r="S6" s="9" t="s">
        <v>22</v>
      </c>
      <c r="T6" s="6"/>
    </row>
    <row r="7" spans="1:21" ht="24.75" x14ac:dyDescent="0.25">
      <c r="A7" s="5">
        <v>3</v>
      </c>
      <c r="B7" s="24" t="s">
        <v>64</v>
      </c>
      <c r="C7" s="23" t="s">
        <v>43</v>
      </c>
      <c r="D7" s="14" t="s">
        <v>44</v>
      </c>
      <c r="E7" s="24" t="s">
        <v>20</v>
      </c>
      <c r="F7" s="24" t="s">
        <v>45</v>
      </c>
      <c r="G7" s="24">
        <v>0</v>
      </c>
      <c r="H7" s="24">
        <v>0</v>
      </c>
      <c r="I7" s="24">
        <v>3</v>
      </c>
      <c r="J7" s="23">
        <v>3913</v>
      </c>
      <c r="K7" s="26">
        <f t="shared" si="5"/>
        <v>19.565000000000001</v>
      </c>
      <c r="L7" s="23">
        <v>3913</v>
      </c>
      <c r="M7" s="26">
        <f t="shared" si="6"/>
        <v>3.9130000000000003</v>
      </c>
      <c r="N7" s="24">
        <v>0</v>
      </c>
      <c r="O7" s="27">
        <f t="shared" si="2"/>
        <v>0</v>
      </c>
      <c r="P7" s="24">
        <v>0</v>
      </c>
      <c r="Q7" s="27">
        <f>P7*0.001</f>
        <v>0</v>
      </c>
      <c r="R7" s="26">
        <f t="shared" si="8"/>
        <v>26.478000000000002</v>
      </c>
      <c r="S7" s="9" t="s">
        <v>22</v>
      </c>
      <c r="T7" s="47" t="s">
        <v>63</v>
      </c>
    </row>
    <row r="8" spans="1:21" x14ac:dyDescent="0.25">
      <c r="A8" s="5">
        <v>4</v>
      </c>
      <c r="B8" s="14" t="s">
        <v>26</v>
      </c>
      <c r="C8" s="14" t="s">
        <v>46</v>
      </c>
      <c r="D8" s="14" t="s">
        <v>47</v>
      </c>
      <c r="E8" s="24" t="s">
        <v>20</v>
      </c>
      <c r="F8" s="23" t="s">
        <v>24</v>
      </c>
      <c r="G8" s="14">
        <v>0</v>
      </c>
      <c r="H8" s="14">
        <v>0</v>
      </c>
      <c r="I8" s="14">
        <v>0</v>
      </c>
      <c r="J8" s="14">
        <v>2554</v>
      </c>
      <c r="K8" s="26">
        <f t="shared" si="5"/>
        <v>12.77</v>
      </c>
      <c r="L8" s="14">
        <v>4914</v>
      </c>
      <c r="M8" s="26">
        <f t="shared" si="6"/>
        <v>4.9139999999999997</v>
      </c>
      <c r="N8" s="14">
        <v>0</v>
      </c>
      <c r="O8" s="27">
        <f t="shared" si="2"/>
        <v>0</v>
      </c>
      <c r="P8" s="14">
        <v>0</v>
      </c>
      <c r="Q8" s="27">
        <f>P8*0.001</f>
        <v>0</v>
      </c>
      <c r="R8" s="26">
        <f t="shared" si="8"/>
        <v>17.683999999999997</v>
      </c>
      <c r="S8" s="9" t="s">
        <v>22</v>
      </c>
      <c r="T8" s="9"/>
    </row>
    <row r="9" spans="1:21" ht="16.5" x14ac:dyDescent="0.25">
      <c r="A9" s="8">
        <v>5</v>
      </c>
      <c r="B9" s="24" t="s">
        <v>64</v>
      </c>
      <c r="C9" s="14" t="s">
        <v>48</v>
      </c>
      <c r="D9" s="14" t="s">
        <v>28</v>
      </c>
      <c r="E9" s="24" t="s">
        <v>20</v>
      </c>
      <c r="F9" s="23" t="s">
        <v>21</v>
      </c>
      <c r="G9" s="25">
        <v>0</v>
      </c>
      <c r="H9" s="25">
        <v>0</v>
      </c>
      <c r="I9" s="25">
        <v>0</v>
      </c>
      <c r="J9" s="22">
        <v>1050</v>
      </c>
      <c r="K9" s="26">
        <f t="shared" si="5"/>
        <v>5.25</v>
      </c>
      <c r="L9" s="22">
        <v>1300</v>
      </c>
      <c r="M9" s="26">
        <f t="shared" si="6"/>
        <v>1.3</v>
      </c>
      <c r="N9" s="25">
        <v>0</v>
      </c>
      <c r="O9" s="26">
        <f t="shared" si="2"/>
        <v>0</v>
      </c>
      <c r="P9" s="25">
        <v>0</v>
      </c>
      <c r="Q9" s="26">
        <f t="shared" ref="Q9" si="9">P9*0.002</f>
        <v>0</v>
      </c>
      <c r="R9" s="26">
        <f t="shared" si="8"/>
        <v>6.55</v>
      </c>
      <c r="S9" s="9" t="s">
        <v>22</v>
      </c>
      <c r="T9" s="47" t="s">
        <v>57</v>
      </c>
    </row>
    <row r="10" spans="1:21" x14ac:dyDescent="0.25">
      <c r="A10" s="8">
        <v>6</v>
      </c>
      <c r="B10" s="24" t="s">
        <v>25</v>
      </c>
      <c r="C10" s="14" t="s">
        <v>50</v>
      </c>
      <c r="D10" s="14" t="s">
        <v>51</v>
      </c>
      <c r="E10" s="24" t="s">
        <v>20</v>
      </c>
      <c r="F10" s="24" t="s">
        <v>24</v>
      </c>
      <c r="G10" s="25">
        <v>0</v>
      </c>
      <c r="H10" s="25">
        <v>0</v>
      </c>
      <c r="I10" s="25">
        <v>0</v>
      </c>
      <c r="J10" s="24">
        <v>502</v>
      </c>
      <c r="K10" s="26">
        <f t="shared" si="0"/>
        <v>2.5100000000000002</v>
      </c>
      <c r="L10" s="23">
        <v>2211</v>
      </c>
      <c r="M10" s="26">
        <f t="shared" si="1"/>
        <v>2.2109999999999999</v>
      </c>
      <c r="N10" s="24">
        <v>0</v>
      </c>
      <c r="O10" s="26">
        <f t="shared" si="2"/>
        <v>0</v>
      </c>
      <c r="P10" s="24">
        <v>0</v>
      </c>
      <c r="Q10" s="26">
        <f t="shared" ref="Q10" si="10">P10*0.002</f>
        <v>0</v>
      </c>
      <c r="R10" s="26">
        <f t="shared" si="4"/>
        <v>4.7210000000000001</v>
      </c>
      <c r="S10" s="9" t="s">
        <v>22</v>
      </c>
      <c r="T10" s="9"/>
    </row>
    <row r="11" spans="1:21" x14ac:dyDescent="0.25">
      <c r="A11" s="8"/>
      <c r="B11" s="23"/>
      <c r="C11" s="20"/>
      <c r="D11" s="14"/>
      <c r="E11" s="23"/>
      <c r="F11" s="23"/>
      <c r="G11" s="23"/>
      <c r="H11" s="23"/>
      <c r="I11" s="23"/>
      <c r="J11" s="22"/>
      <c r="K11" s="26"/>
      <c r="L11" s="23"/>
      <c r="M11" s="26"/>
      <c r="N11" s="23"/>
      <c r="O11" s="26"/>
      <c r="P11" s="23"/>
      <c r="Q11" s="26"/>
      <c r="R11" s="26"/>
      <c r="S11" s="9"/>
      <c r="T11" s="9"/>
    </row>
    <row r="12" spans="1:21" x14ac:dyDescent="0.25">
      <c r="A12" s="8"/>
      <c r="B12" s="24"/>
      <c r="C12" s="14"/>
      <c r="D12" s="14"/>
      <c r="E12" s="24"/>
      <c r="F12" s="24"/>
      <c r="G12" s="25"/>
      <c r="H12" s="25"/>
      <c r="I12" s="25"/>
      <c r="J12" s="22"/>
      <c r="K12" s="26"/>
      <c r="L12" s="22"/>
      <c r="M12" s="26"/>
      <c r="N12" s="25"/>
      <c r="O12" s="26"/>
      <c r="P12" s="25"/>
      <c r="Q12" s="26"/>
      <c r="R12" s="26"/>
      <c r="S12" s="9"/>
      <c r="T12" s="6"/>
    </row>
    <row r="13" spans="1:21" x14ac:dyDescent="0.25">
      <c r="A13" s="10"/>
      <c r="B13" s="38" t="s">
        <v>37</v>
      </c>
      <c r="C13" s="21"/>
      <c r="D13" s="13"/>
      <c r="E13" s="11"/>
      <c r="F13" s="21"/>
      <c r="G13" s="28"/>
      <c r="H13" s="28"/>
      <c r="I13" s="28"/>
      <c r="J13" s="28"/>
      <c r="K13" s="29"/>
      <c r="L13" s="28"/>
      <c r="M13" s="29"/>
      <c r="N13" s="28"/>
      <c r="O13" s="29"/>
      <c r="P13" s="28"/>
      <c r="Q13" s="29"/>
      <c r="R13" s="29"/>
      <c r="S13" s="12"/>
      <c r="T13" s="12"/>
    </row>
    <row r="14" spans="1:21" x14ac:dyDescent="0.25">
      <c r="A14" s="8">
        <v>7</v>
      </c>
      <c r="B14" s="6" t="s">
        <v>23</v>
      </c>
      <c r="C14" s="23" t="s">
        <v>52</v>
      </c>
      <c r="D14" s="7" t="s">
        <v>53</v>
      </c>
      <c r="E14" s="6" t="s">
        <v>20</v>
      </c>
      <c r="F14" s="24" t="s">
        <v>24</v>
      </c>
      <c r="G14" s="5">
        <v>0</v>
      </c>
      <c r="H14" s="5">
        <v>0</v>
      </c>
      <c r="I14" s="5">
        <v>3</v>
      </c>
      <c r="J14" s="25">
        <v>565</v>
      </c>
      <c r="K14" s="26">
        <f t="shared" ref="K14:K15" si="11">J14*0.005</f>
        <v>2.8250000000000002</v>
      </c>
      <c r="L14" s="22">
        <v>565</v>
      </c>
      <c r="M14" s="26">
        <f t="shared" ref="M14:M15" si="12">L14*0.001</f>
        <v>0.56500000000000006</v>
      </c>
      <c r="N14" s="25">
        <v>0</v>
      </c>
      <c r="O14" s="26">
        <f>N14*0.001</f>
        <v>0</v>
      </c>
      <c r="P14" s="25">
        <v>0</v>
      </c>
      <c r="Q14" s="26">
        <f t="shared" ref="Q14:Q15" si="13">P14*0.002</f>
        <v>0</v>
      </c>
      <c r="R14" s="30">
        <f t="shared" ref="R14:R15" si="14">G14+H14+I14+K14+M14+O14+Q14</f>
        <v>6.3900000000000006</v>
      </c>
      <c r="S14" s="9" t="s">
        <v>22</v>
      </c>
      <c r="T14" s="46" t="s">
        <v>49</v>
      </c>
      <c r="U14" s="19"/>
    </row>
    <row r="15" spans="1:21" x14ac:dyDescent="0.25">
      <c r="A15" s="8">
        <v>8</v>
      </c>
      <c r="B15" s="6" t="s">
        <v>54</v>
      </c>
      <c r="C15" s="23" t="s">
        <v>55</v>
      </c>
      <c r="D15" s="7" t="s">
        <v>56</v>
      </c>
      <c r="E15" s="6" t="s">
        <v>20</v>
      </c>
      <c r="F15" s="23" t="s">
        <v>24</v>
      </c>
      <c r="G15" s="8">
        <v>0</v>
      </c>
      <c r="H15" s="8">
        <v>0</v>
      </c>
      <c r="I15" s="8">
        <v>3</v>
      </c>
      <c r="J15" s="22">
        <v>329</v>
      </c>
      <c r="K15" s="26">
        <f t="shared" si="11"/>
        <v>1.645</v>
      </c>
      <c r="L15" s="22">
        <v>329</v>
      </c>
      <c r="M15" s="26">
        <f t="shared" si="12"/>
        <v>0.32900000000000001</v>
      </c>
      <c r="N15" s="22">
        <v>0</v>
      </c>
      <c r="O15" s="26">
        <f>N15*0.001</f>
        <v>0</v>
      </c>
      <c r="P15" s="22">
        <v>0</v>
      </c>
      <c r="Q15" s="26">
        <f t="shared" si="13"/>
        <v>0</v>
      </c>
      <c r="R15" s="30">
        <f t="shared" si="14"/>
        <v>4.9739999999999993</v>
      </c>
      <c r="S15" s="9" t="s">
        <v>22</v>
      </c>
      <c r="T15" s="46" t="s">
        <v>49</v>
      </c>
      <c r="U15" s="19"/>
    </row>
    <row r="16" spans="1:21" x14ac:dyDescent="0.25">
      <c r="A16" s="8"/>
      <c r="B16" s="6"/>
      <c r="C16" s="24"/>
      <c r="D16" s="7"/>
      <c r="E16" s="6"/>
      <c r="F16" s="24"/>
      <c r="G16" s="5"/>
      <c r="H16" s="5"/>
      <c r="I16" s="5"/>
      <c r="J16" s="22"/>
      <c r="K16" s="26"/>
      <c r="L16" s="23"/>
      <c r="M16" s="26"/>
      <c r="N16" s="24"/>
      <c r="O16" s="26"/>
      <c r="P16" s="24"/>
      <c r="Q16" s="26"/>
      <c r="R16" s="30"/>
      <c r="S16" s="9"/>
      <c r="T16" s="24"/>
      <c r="U16" s="19"/>
    </row>
    <row r="17" spans="1:21" x14ac:dyDescent="0.25">
      <c r="A17" s="10"/>
      <c r="B17" s="38" t="s">
        <v>27</v>
      </c>
      <c r="C17" s="11"/>
      <c r="D17" s="11"/>
      <c r="E17" s="21"/>
      <c r="F17" s="21"/>
      <c r="G17" s="28"/>
      <c r="H17" s="28"/>
      <c r="I17" s="28"/>
      <c r="J17" s="21"/>
      <c r="K17" s="29"/>
      <c r="L17" s="21"/>
      <c r="M17" s="29"/>
      <c r="N17" s="21"/>
      <c r="O17" s="29"/>
      <c r="P17" s="21"/>
      <c r="Q17" s="29"/>
      <c r="R17" s="29"/>
      <c r="S17" s="16"/>
      <c r="T17" s="21"/>
      <c r="U17" s="19"/>
    </row>
    <row r="18" spans="1:21" x14ac:dyDescent="0.25">
      <c r="A18" s="8">
        <v>9</v>
      </c>
      <c r="B18" s="14" t="s">
        <v>25</v>
      </c>
      <c r="C18" s="14" t="s">
        <v>29</v>
      </c>
      <c r="D18" s="14" t="s">
        <v>30</v>
      </c>
      <c r="E18" s="14" t="s">
        <v>20</v>
      </c>
      <c r="F18" s="14" t="s">
        <v>21</v>
      </c>
      <c r="G18" s="14">
        <v>0</v>
      </c>
      <c r="H18" s="14">
        <v>0</v>
      </c>
      <c r="I18" s="14">
        <v>0</v>
      </c>
      <c r="J18" s="14">
        <v>0</v>
      </c>
      <c r="K18" s="26">
        <f t="shared" ref="K18" si="15">J18*0.005</f>
        <v>0</v>
      </c>
      <c r="L18" s="14">
        <v>4337</v>
      </c>
      <c r="M18" s="26">
        <f t="shared" ref="M18" si="16">L18*0.001</f>
        <v>4.3369999999999997</v>
      </c>
      <c r="N18" s="14">
        <v>0</v>
      </c>
      <c r="O18" s="26">
        <f t="shared" ref="O18" si="17">N18*0.001</f>
        <v>0</v>
      </c>
      <c r="P18" s="14">
        <v>0</v>
      </c>
      <c r="Q18" s="26">
        <f t="shared" ref="Q18" si="18">P18*0.002</f>
        <v>0</v>
      </c>
      <c r="R18" s="26">
        <f t="shared" ref="R18" si="19">G18+H18+I18+K18+M18+O18+Q18</f>
        <v>4.3369999999999997</v>
      </c>
      <c r="S18" s="9" t="s">
        <v>22</v>
      </c>
      <c r="T18" s="23" t="s">
        <v>32</v>
      </c>
      <c r="U18" s="19"/>
    </row>
    <row r="19" spans="1:21" x14ac:dyDescent="0.25">
      <c r="A19" s="8">
        <v>10</v>
      </c>
      <c r="B19" s="14" t="s">
        <v>25</v>
      </c>
      <c r="C19" s="14" t="s">
        <v>33</v>
      </c>
      <c r="D19" s="14" t="s">
        <v>31</v>
      </c>
      <c r="E19" s="14" t="s">
        <v>20</v>
      </c>
      <c r="F19" s="14" t="s">
        <v>21</v>
      </c>
      <c r="G19" s="14">
        <v>0</v>
      </c>
      <c r="H19" s="14">
        <v>0</v>
      </c>
      <c r="I19" s="14">
        <v>0</v>
      </c>
      <c r="J19" s="14">
        <v>1258</v>
      </c>
      <c r="K19" s="26">
        <f t="shared" ref="K19" si="20">J19*0.005</f>
        <v>6.29</v>
      </c>
      <c r="L19" s="14">
        <v>3942</v>
      </c>
      <c r="M19" s="26">
        <f t="shared" ref="M19" si="21">L19*0.001</f>
        <v>3.9420000000000002</v>
      </c>
      <c r="N19" s="14">
        <v>0</v>
      </c>
      <c r="O19" s="26">
        <f t="shared" ref="O19" si="22">N19*0.001</f>
        <v>0</v>
      </c>
      <c r="P19" s="14">
        <v>5114</v>
      </c>
      <c r="Q19" s="26">
        <f t="shared" ref="Q19" si="23">P19*0.002</f>
        <v>10.228</v>
      </c>
      <c r="R19" s="26">
        <f t="shared" ref="R19" si="24">G19+H19+I19+K19+M19+O19+Q19</f>
        <v>20.46</v>
      </c>
      <c r="S19" s="9" t="s">
        <v>22</v>
      </c>
      <c r="T19" s="14" t="s">
        <v>32</v>
      </c>
      <c r="U19" s="19"/>
    </row>
    <row r="20" spans="1:21" x14ac:dyDescent="0.25">
      <c r="A20" s="8">
        <v>11</v>
      </c>
      <c r="B20" s="14" t="s">
        <v>25</v>
      </c>
      <c r="C20" s="14" t="s">
        <v>58</v>
      </c>
      <c r="D20" s="17" t="s">
        <v>59</v>
      </c>
      <c r="E20" s="14" t="s">
        <v>20</v>
      </c>
      <c r="F20" s="14" t="s">
        <v>21</v>
      </c>
      <c r="G20" s="14">
        <v>0</v>
      </c>
      <c r="H20" s="14">
        <v>0</v>
      </c>
      <c r="I20" s="14">
        <v>0</v>
      </c>
      <c r="J20" s="14">
        <v>0</v>
      </c>
      <c r="K20" s="26">
        <f t="shared" ref="K20" si="25">J20*0.005</f>
        <v>0</v>
      </c>
      <c r="L20" s="14">
        <v>2376</v>
      </c>
      <c r="M20" s="26">
        <f t="shared" ref="M20" si="26">L20*0.001</f>
        <v>2.3759999999999999</v>
      </c>
      <c r="N20" s="14">
        <v>0</v>
      </c>
      <c r="O20" s="26">
        <f t="shared" ref="O20" si="27">N20*0.001</f>
        <v>0</v>
      </c>
      <c r="P20" s="14">
        <v>0</v>
      </c>
      <c r="Q20" s="26">
        <f t="shared" ref="Q20" si="28">P20*0.002</f>
        <v>0</v>
      </c>
      <c r="R20" s="26">
        <f t="shared" ref="R20" si="29">G20+H20+I20+K20+M20+O20+Q20</f>
        <v>2.3759999999999999</v>
      </c>
      <c r="S20" s="9" t="s">
        <v>22</v>
      </c>
      <c r="T20" s="23"/>
      <c r="U20" s="19"/>
    </row>
    <row r="21" spans="1:21" x14ac:dyDescent="0.25">
      <c r="A21" s="15">
        <v>12</v>
      </c>
      <c r="B21" s="14" t="s">
        <v>25</v>
      </c>
      <c r="C21" s="14" t="s">
        <v>60</v>
      </c>
      <c r="D21" s="14" t="s">
        <v>61</v>
      </c>
      <c r="E21" s="14" t="s">
        <v>62</v>
      </c>
      <c r="F21" s="14" t="s">
        <v>21</v>
      </c>
      <c r="G21" s="14">
        <v>0</v>
      </c>
      <c r="H21" s="14">
        <v>0</v>
      </c>
      <c r="I21" s="14">
        <v>0</v>
      </c>
      <c r="J21" s="14">
        <v>0</v>
      </c>
      <c r="K21" s="26">
        <f t="shared" ref="K21" si="30">J21*0.005</f>
        <v>0</v>
      </c>
      <c r="L21" s="14">
        <v>0</v>
      </c>
      <c r="M21" s="27">
        <f>L21*0.001</f>
        <v>0</v>
      </c>
      <c r="N21" s="14">
        <v>0</v>
      </c>
      <c r="O21" s="27">
        <f>N21*0.001</f>
        <v>0</v>
      </c>
      <c r="P21" s="14">
        <v>0</v>
      </c>
      <c r="Q21" s="27">
        <f>P21*0.001</f>
        <v>0</v>
      </c>
      <c r="R21" s="26">
        <f t="shared" ref="R21" si="31">G21+H21+I21+K21+M21+O21+Q21</f>
        <v>0</v>
      </c>
      <c r="S21" s="9" t="s">
        <v>22</v>
      </c>
      <c r="T21" s="18"/>
    </row>
    <row r="22" spans="1:21" x14ac:dyDescent="0.25">
      <c r="A22" s="15"/>
      <c r="B22" s="14"/>
      <c r="C22" s="14"/>
      <c r="D22" s="14"/>
      <c r="E22" s="14"/>
      <c r="F22" s="14"/>
      <c r="G22" s="14"/>
      <c r="H22" s="14"/>
      <c r="I22" s="14"/>
      <c r="J22" s="14"/>
      <c r="K22" s="26"/>
      <c r="L22" s="14"/>
      <c r="M22" s="26"/>
      <c r="N22" s="14"/>
      <c r="O22" s="26"/>
      <c r="P22" s="14"/>
      <c r="Q22" s="26"/>
      <c r="R22" s="26"/>
      <c r="S22" s="20"/>
      <c r="T22" s="18"/>
    </row>
    <row r="23" spans="1:21" x14ac:dyDescent="0.25">
      <c r="A23" s="15"/>
      <c r="B23" s="14"/>
      <c r="C23" s="14"/>
      <c r="D23" s="14"/>
      <c r="E23" s="14"/>
      <c r="F23" s="14"/>
      <c r="G23" s="14"/>
      <c r="H23" s="14"/>
      <c r="I23" s="14"/>
      <c r="J23" s="14"/>
      <c r="K23" s="26"/>
      <c r="L23" s="14"/>
      <c r="M23" s="27"/>
      <c r="N23" s="14"/>
      <c r="O23" s="27"/>
      <c r="P23" s="14"/>
      <c r="Q23" s="27"/>
      <c r="R23" s="27"/>
      <c r="S23" s="20"/>
      <c r="T23" s="18"/>
    </row>
    <row r="24" spans="1:21" x14ac:dyDescent="0.25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57" spans="24:24" x14ac:dyDescent="0.25">
      <c r="X57" t="s">
        <v>34</v>
      </c>
    </row>
    <row r="58" spans="24:24" x14ac:dyDescent="0.25">
      <c r="X58" t="s">
        <v>35</v>
      </c>
    </row>
  </sheetData>
  <mergeCells count="5">
    <mergeCell ref="A1:T1"/>
    <mergeCell ref="A2:F2"/>
    <mergeCell ref="G2:I2"/>
    <mergeCell ref="J2:Q2"/>
    <mergeCell ref="R2:T2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PAGANO</dc:creator>
  <cp:lastModifiedBy>Heliana Maria Carneiro Quintela</cp:lastModifiedBy>
  <cp:lastPrinted>2026-01-30T13:30:32Z</cp:lastPrinted>
  <dcterms:created xsi:type="dcterms:W3CDTF">2026-01-27T15:56:36Z</dcterms:created>
  <dcterms:modified xsi:type="dcterms:W3CDTF">2026-01-30T23:10:13Z</dcterms:modified>
</cp:coreProperties>
</file>