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EL\"/>
    </mc:Choice>
  </mc:AlternateContent>
  <xr:revisionPtr revIDLastSave="0" documentId="13_ncr:1_{4AB97839-E4D8-45CA-BEAB-9EB6825BE712}" xr6:coauthVersionLast="47" xr6:coauthVersionMax="47" xr10:uidLastSave="{00000000-0000-0000-0000-000000000000}"/>
  <bookViews>
    <workbookView xWindow="-120" yWindow="-120" windowWidth="29040" windowHeight="15840" xr2:uid="{3FC88130-2837-42B2-A6D2-B74E3BD1264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2" i="1"/>
  <c r="O10" i="1"/>
  <c r="O7" i="1"/>
  <c r="O6" i="1"/>
  <c r="Q15" i="1"/>
  <c r="Q14" i="1"/>
  <c r="Q24" i="1"/>
  <c r="O24" i="1"/>
  <c r="M24" i="1"/>
  <c r="K24" i="1"/>
  <c r="R24" i="1" s="1"/>
  <c r="Q23" i="1"/>
  <c r="O23" i="1"/>
  <c r="M23" i="1"/>
  <c r="K23" i="1"/>
  <c r="R23" i="1" s="1"/>
  <c r="Q18" i="1"/>
  <c r="O18" i="1"/>
  <c r="M18" i="1"/>
  <c r="R18" i="1" s="1"/>
  <c r="K18" i="1"/>
  <c r="Q21" i="1"/>
  <c r="O21" i="1"/>
  <c r="M21" i="1"/>
  <c r="K21" i="1"/>
  <c r="R21" i="1" l="1"/>
  <c r="Q28" i="1"/>
  <c r="O28" i="1"/>
  <c r="M28" i="1"/>
  <c r="K28" i="1"/>
  <c r="Q29" i="1"/>
  <c r="O29" i="1"/>
  <c r="M29" i="1"/>
  <c r="K29" i="1"/>
  <c r="Q26" i="1"/>
  <c r="O26" i="1"/>
  <c r="M26" i="1"/>
  <c r="K26" i="1"/>
  <c r="Q25" i="1"/>
  <c r="O25" i="1"/>
  <c r="M25" i="1"/>
  <c r="K25" i="1"/>
  <c r="Q19" i="1"/>
  <c r="O19" i="1"/>
  <c r="M19" i="1"/>
  <c r="K19" i="1"/>
  <c r="Q27" i="1"/>
  <c r="O27" i="1"/>
  <c r="M27" i="1"/>
  <c r="K27" i="1"/>
  <c r="K20" i="1"/>
  <c r="M20" i="1"/>
  <c r="O20" i="1"/>
  <c r="Q20" i="1"/>
  <c r="K22" i="1"/>
  <c r="M22" i="1"/>
  <c r="O22" i="1"/>
  <c r="Q22" i="1"/>
  <c r="Q11" i="1"/>
  <c r="O11" i="1"/>
  <c r="M11" i="1"/>
  <c r="K11" i="1"/>
  <c r="Q9" i="1"/>
  <c r="O9" i="1"/>
  <c r="M9" i="1"/>
  <c r="K9" i="1"/>
  <c r="Q8" i="1"/>
  <c r="O8" i="1"/>
  <c r="M8" i="1"/>
  <c r="K8" i="1"/>
  <c r="Q12" i="1"/>
  <c r="M12" i="1"/>
  <c r="K12" i="1"/>
  <c r="Q7" i="1"/>
  <c r="M7" i="1"/>
  <c r="K7" i="1"/>
  <c r="Q6" i="1"/>
  <c r="M6" i="1"/>
  <c r="K6" i="1"/>
  <c r="K14" i="1"/>
  <c r="M14" i="1"/>
  <c r="K15" i="1"/>
  <c r="M15" i="1"/>
  <c r="Q16" i="1"/>
  <c r="M16" i="1"/>
  <c r="K16" i="1"/>
  <c r="Q10" i="1"/>
  <c r="M10" i="1"/>
  <c r="K10" i="1"/>
  <c r="Q5" i="1"/>
  <c r="O5" i="1"/>
  <c r="M5" i="1"/>
  <c r="K5" i="1"/>
  <c r="R19" i="1" l="1"/>
  <c r="R26" i="1"/>
  <c r="R28" i="1"/>
  <c r="R25" i="1"/>
  <c r="R29" i="1"/>
  <c r="R27" i="1"/>
  <c r="R20" i="1"/>
  <c r="R22" i="1"/>
  <c r="R8" i="1"/>
  <c r="R9" i="1"/>
  <c r="R7" i="1"/>
  <c r="R11" i="1"/>
  <c r="R12" i="1"/>
  <c r="R15" i="1"/>
  <c r="R6" i="1"/>
  <c r="R14" i="1"/>
  <c r="R10" i="1"/>
  <c r="R16" i="1"/>
  <c r="R5" i="1"/>
</calcChain>
</file>

<file path=xl/sharedStrings.xml><?xml version="1.0" encoding="utf-8"?>
<sst xmlns="http://schemas.openxmlformats.org/spreadsheetml/2006/main" count="156" uniqueCount="89">
  <si>
    <t>TÍTULOS</t>
  </si>
  <si>
    <t>Tempo de Serviço</t>
  </si>
  <si>
    <t>Classificação</t>
  </si>
  <si>
    <t>NOME</t>
  </si>
  <si>
    <t>RG</t>
  </si>
  <si>
    <t>CATEGORIA</t>
  </si>
  <si>
    <t>HABILITAÇÃO</t>
  </si>
  <si>
    <t>Curso/ Extensão  30h (máximo 3)</t>
  </si>
  <si>
    <t>Mestre/ Doutor</t>
  </si>
  <si>
    <t>Exame de Proficiência</t>
  </si>
  <si>
    <t>Tempo de CEL</t>
  </si>
  <si>
    <t>X 0,005</t>
  </si>
  <si>
    <t xml:space="preserve">TEMPO NO MAGISTÉRIO-SEE </t>
  </si>
  <si>
    <t>X 0,001</t>
  </si>
  <si>
    <t>TEMPO em qq esfera pública</t>
  </si>
  <si>
    <t>Tempo em Instituição Privada</t>
  </si>
  <si>
    <t>X 0,002</t>
  </si>
  <si>
    <t>TOTAL</t>
  </si>
  <si>
    <t>SITUAÇÃO</t>
  </si>
  <si>
    <t>OBS</t>
  </si>
  <si>
    <t>O</t>
  </si>
  <si>
    <t>Espanhol</t>
  </si>
  <si>
    <t>BA/ Rádio e TV</t>
  </si>
  <si>
    <t>JOÃO PEDRO RUY CRESÓSTOMO</t>
  </si>
  <si>
    <t>38.321.617-5</t>
  </si>
  <si>
    <t>PSS</t>
  </si>
  <si>
    <t>Francês</t>
  </si>
  <si>
    <t>BA/Tradutor</t>
  </si>
  <si>
    <t>ANDERSON ALEXANDRE DA SILVA</t>
  </si>
  <si>
    <t>32.308.900-1</t>
  </si>
  <si>
    <t>Inglês</t>
  </si>
  <si>
    <t>LP</t>
  </si>
  <si>
    <t>CARLOS ANTONIO DIAS MAURICIO</t>
  </si>
  <si>
    <t>27.757.224-1</t>
  </si>
  <si>
    <t>VICTOR SOUZA CAVALCANTE AMORIM</t>
  </si>
  <si>
    <t>36.066.190-7</t>
  </si>
  <si>
    <t>JULIO MAZZAROLO</t>
  </si>
  <si>
    <t>38.658-434-5</t>
  </si>
  <si>
    <t xml:space="preserve">LP </t>
  </si>
  <si>
    <t>SAMIRA MOREIRA GUERGOLETT</t>
  </si>
  <si>
    <t>34.909.485-8</t>
  </si>
  <si>
    <t>27.811.386-2</t>
  </si>
  <si>
    <t>LP(aluno)</t>
  </si>
  <si>
    <t>NOVOS</t>
  </si>
  <si>
    <t>56.131.992-3</t>
  </si>
  <si>
    <t>MAURICIO HIROSHI KANASHIRO</t>
  </si>
  <si>
    <t>ALESSANDRA FRANCOLINO SARDINHA</t>
  </si>
  <si>
    <t>Lic Filo/Mat/Letras (aluno)</t>
  </si>
  <si>
    <t>49.415.178-X</t>
  </si>
  <si>
    <t>FERNANDO AUGUSTO LIMA</t>
  </si>
  <si>
    <t>MOISES FERNANDO PEREIRA DA SILVA</t>
  </si>
  <si>
    <t>43.841.298-9</t>
  </si>
  <si>
    <t>GUSTAVO FELIPE DE ANDRADE OLIVEIRA</t>
  </si>
  <si>
    <t>39.396.736-0</t>
  </si>
  <si>
    <t>BA/Jornal -  Lic Letras(aluno)</t>
  </si>
  <si>
    <t>32.608.778-3</t>
  </si>
  <si>
    <t>RENATO HENRIQUE CASTRO VITORINO</t>
  </si>
  <si>
    <t>39.273.238-5</t>
  </si>
  <si>
    <t>ALEXANDRE MILAN</t>
  </si>
  <si>
    <t>JEANE BATISTA MATOS</t>
  </si>
  <si>
    <t>24.815.335-3</t>
  </si>
  <si>
    <t>33.488.030-0</t>
  </si>
  <si>
    <t>Leste 3</t>
  </si>
  <si>
    <t>LIBRAS</t>
  </si>
  <si>
    <t>canditado</t>
  </si>
  <si>
    <t>GISELE  DO NASCIMENTO</t>
  </si>
  <si>
    <t>22.036.480-1</t>
  </si>
  <si>
    <t>RODRIGO CESAR ALVES PEREIRA</t>
  </si>
  <si>
    <t>Pedagogia</t>
  </si>
  <si>
    <t>WENDEL DE OLIVEIRA LIMA</t>
  </si>
  <si>
    <t>,,,,,,,,,,,,,,,,,,,,,,,,,,,,,,,,,,,,,,,,,,,,,,,,,,,,,,,,,,,,</t>
  </si>
  <si>
    <t>,,,</t>
  </si>
  <si>
    <t>CLASSIFICAÇÃO DE DOCENTES DO CENTRO DE LÍNGUAS - CEL SENADOR PAULO EGYDIO DE OLIVEIRA CARVALHO - 2026</t>
  </si>
  <si>
    <t>LP (aluno)</t>
  </si>
  <si>
    <t>LICENCIATURA</t>
  </si>
  <si>
    <t>BACHARELADO</t>
  </si>
  <si>
    <t>CASSIA LUCAS MARQUES</t>
  </si>
  <si>
    <t>49.131.888-1</t>
  </si>
  <si>
    <t>LP (aluna)</t>
  </si>
  <si>
    <t>FABRICIO DA SILVA MEDEIROS</t>
  </si>
  <si>
    <t>52.068.952-5</t>
  </si>
  <si>
    <t>ANDREA APARECIDA DA SILVA</t>
  </si>
  <si>
    <t xml:space="preserve">O </t>
  </si>
  <si>
    <t>49.163.774-3</t>
  </si>
  <si>
    <t>54.556.054-8</t>
  </si>
  <si>
    <t>Mandarim</t>
  </si>
  <si>
    <t>THAIS VITORIA VEIGA FRANÇA</t>
  </si>
  <si>
    <t>50.418.236-5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</si>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</sst>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Aptos Narrow"/>
      <family val="2"/>
      <scheme val="minor"/>
    </font>
    <font>
      <b/>
      <sz val="16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0"/>
      <color indexed="8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55"/>
      <name val="Calibri"/>
      <family val="2"/>
    </font>
    <font>
      <sz val="10"/>
      <name val="Aptos Narrow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1" xfId="0" applyFont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9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left" vertical="center"/>
    </xf>
    <xf numFmtId="0" fontId="10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1" xfId="0" applyFill="1" applyBorder="1"/>
    <xf numFmtId="0" fontId="10" fillId="0" borderId="0" xfId="0" applyFont="1"/>
    <xf numFmtId="0" fontId="10" fillId="7" borderId="1" xfId="0" applyFont="1" applyFill="1" applyBorder="1"/>
    <xf numFmtId="0" fontId="10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horizontal="center" vertical="center" textRotation="90" wrapText="1"/>
    </xf>
    <xf numFmtId="0" fontId="13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textRotation="90" wrapText="1"/>
    </xf>
    <xf numFmtId="0" fontId="2" fillId="9" borderId="1" xfId="0" applyFont="1" applyFill="1" applyBorder="1" applyAlignment="1">
      <alignment horizontal="center" vertical="center" textRotation="90" wrapText="1"/>
    </xf>
    <xf numFmtId="0" fontId="6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textRotation="90" wrapText="1"/>
    </xf>
    <xf numFmtId="0" fontId="6" fillId="13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/>
    </xf>
    <xf numFmtId="0" fontId="15" fillId="0" borderId="0" xfId="0" applyFont="1"/>
    <xf numFmtId="0" fontId="5" fillId="8" borderId="1" xfId="0" applyFont="1" applyFill="1" applyBorder="1" applyAlignment="1">
      <alignment horizontal="center" vertical="center" wrapText="1"/>
    </xf>
    <xf numFmtId="0" fontId="0" fillId="7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695B-C427-4570-914A-0FAF1F246ADD}">
  <dimension ref="A1:X59"/>
  <sheetViews>
    <sheetView tabSelected="1" zoomScale="80" zoomScaleNormal="80" workbookViewId="0">
      <selection activeCell="AC14" sqref="AC14"/>
    </sheetView>
  </sheetViews>
  <sheetFormatPr defaultRowHeight="15" x14ac:dyDescent="0.25"/>
  <cols>
    <col min="2" max="2" width="25.5703125" customWidth="1"/>
    <col min="3" max="3" width="29.28515625" customWidth="1"/>
    <col min="4" max="4" width="14.140625" customWidth="1"/>
    <col min="19" max="19" width="8.7109375" customWidth="1"/>
    <col min="20" max="20" width="6.28515625" customWidth="1"/>
  </cols>
  <sheetData>
    <row r="1" spans="1:21" ht="21" x14ac:dyDescent="0.25">
      <c r="A1" s="51" t="s">
        <v>72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1" ht="18.75" x14ac:dyDescent="0.25">
      <c r="A2" s="52"/>
      <c r="B2" s="52"/>
      <c r="C2" s="52"/>
      <c r="D2" s="52"/>
      <c r="E2" s="52"/>
      <c r="F2" s="52"/>
      <c r="G2" s="53" t="s">
        <v>0</v>
      </c>
      <c r="H2" s="53"/>
      <c r="I2" s="53"/>
      <c r="J2" s="54" t="s">
        <v>1</v>
      </c>
      <c r="K2" s="54"/>
      <c r="L2" s="54"/>
      <c r="M2" s="54"/>
      <c r="N2" s="54"/>
      <c r="O2" s="54"/>
      <c r="P2" s="54"/>
      <c r="Q2" s="54"/>
      <c r="R2" s="52"/>
      <c r="S2" s="52"/>
      <c r="T2" s="52"/>
    </row>
    <row r="3" spans="1:21" ht="61.5" x14ac:dyDescent="0.25">
      <c r="A3" s="43" t="s">
        <v>2</v>
      </c>
      <c r="B3" s="49"/>
      <c r="C3" s="46" t="s">
        <v>3</v>
      </c>
      <c r="D3" s="44" t="s">
        <v>4</v>
      </c>
      <c r="E3" s="45" t="s">
        <v>5</v>
      </c>
      <c r="F3" s="4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3" t="s">
        <v>12</v>
      </c>
      <c r="M3" s="4" t="s">
        <v>13</v>
      </c>
      <c r="N3" s="3" t="s">
        <v>14</v>
      </c>
      <c r="O3" s="4" t="s">
        <v>13</v>
      </c>
      <c r="P3" s="3" t="s">
        <v>15</v>
      </c>
      <c r="Q3" s="4" t="s">
        <v>16</v>
      </c>
      <c r="R3" s="1" t="s">
        <v>17</v>
      </c>
      <c r="S3" s="5" t="s">
        <v>18</v>
      </c>
      <c r="T3" s="5" t="s">
        <v>19</v>
      </c>
    </row>
    <row r="4" spans="1:21" x14ac:dyDescent="0.25">
      <c r="A4" s="34"/>
      <c r="B4" s="40" t="s">
        <v>74</v>
      </c>
      <c r="C4" s="35"/>
      <c r="D4" s="36"/>
      <c r="E4" s="37"/>
      <c r="F4" s="37"/>
      <c r="G4" s="37"/>
      <c r="H4" s="37"/>
      <c r="I4" s="37"/>
      <c r="J4" s="38"/>
      <c r="K4" s="37"/>
      <c r="L4" s="38"/>
      <c r="M4" s="37"/>
      <c r="N4" s="38"/>
      <c r="O4" s="37"/>
      <c r="P4" s="38"/>
      <c r="Q4" s="37"/>
      <c r="R4" s="37"/>
      <c r="S4" s="39"/>
      <c r="T4" s="39"/>
    </row>
    <row r="5" spans="1:21" x14ac:dyDescent="0.25">
      <c r="A5" s="6">
        <v>1</v>
      </c>
      <c r="B5" s="26" t="s">
        <v>31</v>
      </c>
      <c r="C5" s="25" t="s">
        <v>45</v>
      </c>
      <c r="D5" s="15" t="s">
        <v>41</v>
      </c>
      <c r="E5" s="26" t="s">
        <v>20</v>
      </c>
      <c r="F5" s="26" t="s">
        <v>21</v>
      </c>
      <c r="G5" s="27">
        <v>0</v>
      </c>
      <c r="H5" s="27">
        <v>0</v>
      </c>
      <c r="I5" s="27">
        <v>0</v>
      </c>
      <c r="J5" s="24">
        <v>2626</v>
      </c>
      <c r="K5" s="28">
        <f t="shared" ref="K5:K12" si="0">J5*0.005</f>
        <v>13.13</v>
      </c>
      <c r="L5" s="24">
        <v>2626</v>
      </c>
      <c r="M5" s="28">
        <f t="shared" ref="M5:M12" si="1">L5*0.001</f>
        <v>2.6259999999999999</v>
      </c>
      <c r="N5" s="27">
        <v>0</v>
      </c>
      <c r="O5" s="28">
        <f>N5*0.001</f>
        <v>0</v>
      </c>
      <c r="P5" s="27">
        <v>0</v>
      </c>
      <c r="Q5" s="28">
        <f t="shared" ref="Q5" si="2">P5*0.002</f>
        <v>0</v>
      </c>
      <c r="R5" s="28">
        <f t="shared" ref="R5:R12" si="3">G5+H5+I5+K5+M5+O5+Q5</f>
        <v>15.756</v>
      </c>
      <c r="S5" s="10" t="s">
        <v>25</v>
      </c>
      <c r="T5" s="7"/>
    </row>
    <row r="6" spans="1:21" x14ac:dyDescent="0.25">
      <c r="A6" s="6">
        <v>2</v>
      </c>
      <c r="B6" s="26" t="s">
        <v>31</v>
      </c>
      <c r="C6" s="25" t="s">
        <v>32</v>
      </c>
      <c r="D6" s="8" t="s">
        <v>33</v>
      </c>
      <c r="E6" s="26" t="s">
        <v>20</v>
      </c>
      <c r="F6" s="26" t="s">
        <v>30</v>
      </c>
      <c r="G6" s="27">
        <v>0</v>
      </c>
      <c r="H6" s="27">
        <v>0</v>
      </c>
      <c r="I6" s="27">
        <v>3</v>
      </c>
      <c r="J6" s="25">
        <v>1134</v>
      </c>
      <c r="K6" s="28">
        <f t="shared" ref="K6:K9" si="4">J6*0.005</f>
        <v>5.67</v>
      </c>
      <c r="L6" s="25">
        <v>1134</v>
      </c>
      <c r="M6" s="28">
        <f t="shared" ref="M6:M9" si="5">L6*0.001</f>
        <v>1.1340000000000001</v>
      </c>
      <c r="N6" s="26">
        <v>0</v>
      </c>
      <c r="O6" s="28">
        <f>N6*0.001</f>
        <v>0</v>
      </c>
      <c r="P6" s="26">
        <v>0</v>
      </c>
      <c r="Q6" s="28">
        <f t="shared" ref="Q6" si="6">P6*0.002</f>
        <v>0</v>
      </c>
      <c r="R6" s="28">
        <f t="shared" ref="R6:R9" si="7">G6+H6+I6+K6+M6+O6+Q6</f>
        <v>9.8040000000000003</v>
      </c>
      <c r="S6" s="10" t="s">
        <v>25</v>
      </c>
      <c r="T6" s="7"/>
    </row>
    <row r="7" spans="1:21" x14ac:dyDescent="0.25">
      <c r="A7" s="6">
        <v>3</v>
      </c>
      <c r="B7" s="26" t="s">
        <v>73</v>
      </c>
      <c r="C7" s="15" t="s">
        <v>34</v>
      </c>
      <c r="D7" s="15" t="s">
        <v>35</v>
      </c>
      <c r="E7" s="26" t="s">
        <v>20</v>
      </c>
      <c r="F7" s="26" t="s">
        <v>30</v>
      </c>
      <c r="G7" s="26">
        <v>0</v>
      </c>
      <c r="H7" s="26">
        <v>0</v>
      </c>
      <c r="I7" s="26">
        <v>3</v>
      </c>
      <c r="J7" s="25">
        <v>490</v>
      </c>
      <c r="K7" s="28">
        <f t="shared" si="4"/>
        <v>2.4500000000000002</v>
      </c>
      <c r="L7" s="25">
        <v>672</v>
      </c>
      <c r="M7" s="28">
        <f t="shared" si="5"/>
        <v>0.67200000000000004</v>
      </c>
      <c r="N7" s="26">
        <v>0</v>
      </c>
      <c r="O7" s="28">
        <f>N7*0.001</f>
        <v>0</v>
      </c>
      <c r="P7" s="26">
        <v>0</v>
      </c>
      <c r="Q7" s="29">
        <f>P7*0.001</f>
        <v>0</v>
      </c>
      <c r="R7" s="28">
        <f t="shared" si="7"/>
        <v>6.1219999999999999</v>
      </c>
      <c r="S7" s="10" t="s">
        <v>25</v>
      </c>
      <c r="T7" s="10"/>
    </row>
    <row r="8" spans="1:21" x14ac:dyDescent="0.25">
      <c r="A8" s="6">
        <v>4</v>
      </c>
      <c r="B8" s="15" t="s">
        <v>38</v>
      </c>
      <c r="C8" s="15" t="s">
        <v>39</v>
      </c>
      <c r="D8" s="15" t="s">
        <v>40</v>
      </c>
      <c r="E8" s="26" t="s">
        <v>20</v>
      </c>
      <c r="F8" s="25" t="s">
        <v>30</v>
      </c>
      <c r="G8" s="15">
        <v>0</v>
      </c>
      <c r="H8" s="15">
        <v>0</v>
      </c>
      <c r="I8" s="15">
        <v>0</v>
      </c>
      <c r="J8" s="15">
        <v>635</v>
      </c>
      <c r="K8" s="28">
        <f t="shared" si="4"/>
        <v>3.1750000000000003</v>
      </c>
      <c r="L8" s="15">
        <v>1860</v>
      </c>
      <c r="M8" s="28">
        <f t="shared" si="5"/>
        <v>1.86</v>
      </c>
      <c r="N8" s="15">
        <v>0</v>
      </c>
      <c r="O8" s="29">
        <f>N8*0.001</f>
        <v>0</v>
      </c>
      <c r="P8" s="15">
        <v>0</v>
      </c>
      <c r="Q8" s="29">
        <f>P8*0.001</f>
        <v>0</v>
      </c>
      <c r="R8" s="28">
        <f t="shared" si="7"/>
        <v>5.0350000000000001</v>
      </c>
      <c r="S8" s="10" t="s">
        <v>25</v>
      </c>
      <c r="T8" s="10"/>
    </row>
    <row r="9" spans="1:21" x14ac:dyDescent="0.25">
      <c r="A9" s="9">
        <v>5</v>
      </c>
      <c r="B9" s="26" t="s">
        <v>31</v>
      </c>
      <c r="C9" s="15" t="s">
        <v>49</v>
      </c>
      <c r="D9" s="15" t="s">
        <v>48</v>
      </c>
      <c r="E9" s="26" t="s">
        <v>20</v>
      </c>
      <c r="F9" s="25" t="s">
        <v>30</v>
      </c>
      <c r="G9" s="27">
        <v>0</v>
      </c>
      <c r="H9" s="27">
        <v>0</v>
      </c>
      <c r="I9" s="27">
        <v>3</v>
      </c>
      <c r="J9" s="24">
        <v>125</v>
      </c>
      <c r="K9" s="28">
        <f t="shared" si="4"/>
        <v>0.625</v>
      </c>
      <c r="L9" s="24">
        <v>1128</v>
      </c>
      <c r="M9" s="28">
        <f t="shared" si="5"/>
        <v>1.1280000000000001</v>
      </c>
      <c r="N9" s="27">
        <v>0</v>
      </c>
      <c r="O9" s="28">
        <f>N9*0.001</f>
        <v>0</v>
      </c>
      <c r="P9" s="27">
        <v>0</v>
      </c>
      <c r="Q9" s="28">
        <f t="shared" ref="Q9" si="8">P9*0.002</f>
        <v>0</v>
      </c>
      <c r="R9" s="28">
        <f t="shared" si="7"/>
        <v>4.7530000000000001</v>
      </c>
      <c r="S9" s="10" t="s">
        <v>25</v>
      </c>
      <c r="T9" s="10"/>
    </row>
    <row r="10" spans="1:21" x14ac:dyDescent="0.25">
      <c r="A10" s="9">
        <v>6</v>
      </c>
      <c r="B10" s="26" t="s">
        <v>47</v>
      </c>
      <c r="C10" s="15" t="s">
        <v>36</v>
      </c>
      <c r="D10" s="15" t="s">
        <v>37</v>
      </c>
      <c r="E10" s="26" t="s">
        <v>20</v>
      </c>
      <c r="F10" s="26" t="s">
        <v>30</v>
      </c>
      <c r="G10" s="27">
        <v>0</v>
      </c>
      <c r="H10" s="27">
        <v>0</v>
      </c>
      <c r="I10" s="27">
        <v>3</v>
      </c>
      <c r="J10" s="26">
        <v>281</v>
      </c>
      <c r="K10" s="28">
        <f t="shared" si="0"/>
        <v>1.405</v>
      </c>
      <c r="L10" s="25">
        <v>281</v>
      </c>
      <c r="M10" s="28">
        <f t="shared" si="1"/>
        <v>0.28100000000000003</v>
      </c>
      <c r="N10" s="26">
        <v>0</v>
      </c>
      <c r="O10" s="28">
        <f>N10*0.001</f>
        <v>0</v>
      </c>
      <c r="P10" s="26">
        <v>0</v>
      </c>
      <c r="Q10" s="28">
        <f t="shared" ref="Q10:Q11" si="9">P10*0.002</f>
        <v>0</v>
      </c>
      <c r="R10" s="28">
        <f t="shared" si="3"/>
        <v>4.6859999999999999</v>
      </c>
      <c r="S10" s="10" t="s">
        <v>25</v>
      </c>
      <c r="T10" s="10"/>
    </row>
    <row r="11" spans="1:21" x14ac:dyDescent="0.25">
      <c r="A11" s="9">
        <v>7</v>
      </c>
      <c r="B11" s="25" t="s">
        <v>31</v>
      </c>
      <c r="C11" s="22" t="s">
        <v>50</v>
      </c>
      <c r="D11" s="15" t="s">
        <v>51</v>
      </c>
      <c r="E11" s="25" t="s">
        <v>20</v>
      </c>
      <c r="F11" s="25" t="s">
        <v>30</v>
      </c>
      <c r="G11" s="25">
        <v>0</v>
      </c>
      <c r="H11" s="25">
        <v>0</v>
      </c>
      <c r="I11" s="25">
        <v>3</v>
      </c>
      <c r="J11" s="24">
        <v>252</v>
      </c>
      <c r="K11" s="28">
        <f t="shared" ref="K11" si="10">J11*0.005</f>
        <v>1.26</v>
      </c>
      <c r="L11" s="25">
        <v>252</v>
      </c>
      <c r="M11" s="28">
        <f t="shared" ref="M11" si="11">L11*0.001</f>
        <v>0.252</v>
      </c>
      <c r="N11" s="25">
        <v>0</v>
      </c>
      <c r="O11" s="28">
        <f t="shared" ref="O11:O16" si="12">N11*0.001</f>
        <v>0</v>
      </c>
      <c r="P11" s="25">
        <v>0</v>
      </c>
      <c r="Q11" s="28">
        <f t="shared" si="9"/>
        <v>0</v>
      </c>
      <c r="R11" s="28">
        <f t="shared" ref="R11" si="13">G11+H11+I11+K11+M11+O11+Q11</f>
        <v>4.5119999999999996</v>
      </c>
      <c r="S11" s="10" t="s">
        <v>25</v>
      </c>
      <c r="T11" s="10"/>
    </row>
    <row r="12" spans="1:21" x14ac:dyDescent="0.25">
      <c r="A12" s="9">
        <v>8</v>
      </c>
      <c r="B12" s="26" t="s">
        <v>31</v>
      </c>
      <c r="C12" s="15" t="s">
        <v>46</v>
      </c>
      <c r="D12" s="15" t="s">
        <v>44</v>
      </c>
      <c r="E12" s="26" t="s">
        <v>20</v>
      </c>
      <c r="F12" s="26" t="s">
        <v>30</v>
      </c>
      <c r="G12" s="27">
        <v>0</v>
      </c>
      <c r="H12" s="27">
        <v>0</v>
      </c>
      <c r="I12" s="27">
        <v>3</v>
      </c>
      <c r="J12" s="24">
        <v>131</v>
      </c>
      <c r="K12" s="28">
        <f t="shared" si="0"/>
        <v>0.65500000000000003</v>
      </c>
      <c r="L12" s="24">
        <v>131</v>
      </c>
      <c r="M12" s="28">
        <f t="shared" si="1"/>
        <v>0.13100000000000001</v>
      </c>
      <c r="N12" s="27">
        <v>0</v>
      </c>
      <c r="O12" s="28">
        <f t="shared" si="12"/>
        <v>0</v>
      </c>
      <c r="P12" s="27">
        <v>0</v>
      </c>
      <c r="Q12" s="28">
        <f t="shared" ref="Q12:Q15" si="14">P12*0.002</f>
        <v>0</v>
      </c>
      <c r="R12" s="28">
        <f t="shared" si="3"/>
        <v>3.7860000000000005</v>
      </c>
      <c r="S12" s="10" t="s">
        <v>25</v>
      </c>
      <c r="T12" s="7"/>
    </row>
    <row r="13" spans="1:21" x14ac:dyDescent="0.25">
      <c r="A13" s="11"/>
      <c r="B13" s="41" t="s">
        <v>75</v>
      </c>
      <c r="C13" s="23"/>
      <c r="D13" s="14"/>
      <c r="E13" s="12"/>
      <c r="F13" s="23"/>
      <c r="G13" s="30"/>
      <c r="H13" s="30"/>
      <c r="I13" s="30"/>
      <c r="J13" s="30"/>
      <c r="K13" s="31"/>
      <c r="L13" s="30"/>
      <c r="M13" s="31"/>
      <c r="N13" s="30"/>
      <c r="O13" s="31"/>
      <c r="P13" s="30"/>
      <c r="Q13" s="31"/>
      <c r="R13" s="31"/>
      <c r="S13" s="13"/>
      <c r="T13" s="13"/>
    </row>
    <row r="14" spans="1:21" x14ac:dyDescent="0.25">
      <c r="A14" s="9">
        <v>9</v>
      </c>
      <c r="B14" s="7" t="s">
        <v>27</v>
      </c>
      <c r="C14" s="25" t="s">
        <v>28</v>
      </c>
      <c r="D14" s="8" t="s">
        <v>29</v>
      </c>
      <c r="E14" s="7" t="s">
        <v>20</v>
      </c>
      <c r="F14" s="26" t="s">
        <v>30</v>
      </c>
      <c r="G14" s="6">
        <v>0</v>
      </c>
      <c r="H14" s="6">
        <v>0</v>
      </c>
      <c r="I14" s="6">
        <v>0</v>
      </c>
      <c r="J14" s="27">
        <v>3547</v>
      </c>
      <c r="K14" s="28">
        <f t="shared" ref="K14:K15" si="15">J14*0.005</f>
        <v>17.734999999999999</v>
      </c>
      <c r="L14" s="24">
        <v>3547</v>
      </c>
      <c r="M14" s="28">
        <f t="shared" ref="M14:M15" si="16">L14*0.001</f>
        <v>3.5470000000000002</v>
      </c>
      <c r="N14" s="27">
        <v>0</v>
      </c>
      <c r="O14" s="28">
        <f t="shared" si="12"/>
        <v>0</v>
      </c>
      <c r="P14" s="27">
        <v>0</v>
      </c>
      <c r="Q14" s="28">
        <f t="shared" si="14"/>
        <v>0</v>
      </c>
      <c r="R14" s="32">
        <f t="shared" ref="R14:R15" si="17">G14+H14+I14+K14+M14+O14+Q14</f>
        <v>21.282</v>
      </c>
      <c r="S14" s="10" t="s">
        <v>25</v>
      </c>
      <c r="T14" s="25"/>
      <c r="U14" s="21"/>
    </row>
    <row r="15" spans="1:21" x14ac:dyDescent="0.25">
      <c r="A15" s="9">
        <v>10</v>
      </c>
      <c r="B15" s="7" t="s">
        <v>27</v>
      </c>
      <c r="C15" s="25" t="s">
        <v>28</v>
      </c>
      <c r="D15" s="8" t="s">
        <v>29</v>
      </c>
      <c r="E15" s="7" t="s">
        <v>20</v>
      </c>
      <c r="F15" s="25" t="s">
        <v>26</v>
      </c>
      <c r="G15" s="9">
        <v>0</v>
      </c>
      <c r="H15" s="9">
        <v>0</v>
      </c>
      <c r="I15" s="9">
        <v>0</v>
      </c>
      <c r="J15" s="24">
        <v>3547</v>
      </c>
      <c r="K15" s="28">
        <f t="shared" si="15"/>
        <v>17.734999999999999</v>
      </c>
      <c r="L15" s="24">
        <v>3547</v>
      </c>
      <c r="M15" s="28">
        <f t="shared" si="16"/>
        <v>3.5470000000000002</v>
      </c>
      <c r="N15" s="24">
        <v>0</v>
      </c>
      <c r="O15" s="28">
        <f t="shared" si="12"/>
        <v>0</v>
      </c>
      <c r="P15" s="24">
        <v>0</v>
      </c>
      <c r="Q15" s="28">
        <f t="shared" si="14"/>
        <v>0</v>
      </c>
      <c r="R15" s="32">
        <f t="shared" si="17"/>
        <v>21.282</v>
      </c>
      <c r="S15" s="10" t="s">
        <v>25</v>
      </c>
      <c r="T15" s="25"/>
      <c r="U15" s="21"/>
    </row>
    <row r="16" spans="1:21" x14ac:dyDescent="0.25">
      <c r="A16" s="9">
        <v>11</v>
      </c>
      <c r="B16" s="7" t="s">
        <v>22</v>
      </c>
      <c r="C16" s="26" t="s">
        <v>23</v>
      </c>
      <c r="D16" s="8" t="s">
        <v>24</v>
      </c>
      <c r="E16" s="7" t="s">
        <v>20</v>
      </c>
      <c r="F16" s="26" t="s">
        <v>21</v>
      </c>
      <c r="G16" s="6">
        <v>0</v>
      </c>
      <c r="H16" s="6">
        <v>0</v>
      </c>
      <c r="I16" s="6">
        <v>0</v>
      </c>
      <c r="J16" s="24">
        <v>1133</v>
      </c>
      <c r="K16" s="28">
        <f t="shared" ref="K16" si="18">J16*0.005</f>
        <v>5.665</v>
      </c>
      <c r="L16" s="25">
        <v>1133</v>
      </c>
      <c r="M16" s="28">
        <f t="shared" ref="M16" si="19">L16*0.001</f>
        <v>1.133</v>
      </c>
      <c r="N16" s="26">
        <v>0</v>
      </c>
      <c r="O16" s="28">
        <f t="shared" si="12"/>
        <v>0</v>
      </c>
      <c r="P16" s="26">
        <v>0</v>
      </c>
      <c r="Q16" s="28">
        <f t="shared" ref="Q16" si="20">P16*0.002</f>
        <v>0</v>
      </c>
      <c r="R16" s="32">
        <f t="shared" ref="R16" si="21">G16+H16+I16+K16+M16+O16+Q16</f>
        <v>6.798</v>
      </c>
      <c r="S16" s="10" t="s">
        <v>25</v>
      </c>
      <c r="T16" s="26"/>
      <c r="U16" s="21"/>
    </row>
    <row r="17" spans="1:21" x14ac:dyDescent="0.25">
      <c r="A17" s="11"/>
      <c r="B17" s="41" t="s">
        <v>43</v>
      </c>
      <c r="C17" s="12"/>
      <c r="D17" s="12"/>
      <c r="E17" s="23"/>
      <c r="F17" s="23"/>
      <c r="G17" s="30"/>
      <c r="H17" s="30"/>
      <c r="I17" s="30"/>
      <c r="J17" s="23"/>
      <c r="K17" s="31"/>
      <c r="L17" s="23"/>
      <c r="M17" s="31"/>
      <c r="N17" s="23"/>
      <c r="O17" s="31"/>
      <c r="P17" s="23"/>
      <c r="Q17" s="31"/>
      <c r="R17" s="31"/>
      <c r="S17" s="17"/>
      <c r="T17" s="23"/>
      <c r="U17" s="21"/>
    </row>
    <row r="18" spans="1:21" x14ac:dyDescent="0.25">
      <c r="A18" s="9">
        <v>12</v>
      </c>
      <c r="B18" s="15" t="s">
        <v>31</v>
      </c>
      <c r="C18" s="15" t="s">
        <v>67</v>
      </c>
      <c r="D18" s="15" t="s">
        <v>61</v>
      </c>
      <c r="E18" s="15" t="s">
        <v>20</v>
      </c>
      <c r="F18" s="15" t="s">
        <v>21</v>
      </c>
      <c r="G18" s="15">
        <v>0</v>
      </c>
      <c r="H18" s="15">
        <v>0</v>
      </c>
      <c r="I18" s="15">
        <v>0</v>
      </c>
      <c r="J18" s="15">
        <v>1258</v>
      </c>
      <c r="K18" s="28">
        <f t="shared" ref="K18" si="22">J18*0.005</f>
        <v>6.29</v>
      </c>
      <c r="L18" s="15">
        <v>3942</v>
      </c>
      <c r="M18" s="28">
        <f t="shared" ref="M18" si="23">L18*0.001</f>
        <v>3.9420000000000002</v>
      </c>
      <c r="N18" s="15">
        <v>0</v>
      </c>
      <c r="O18" s="28">
        <f t="shared" ref="O18" si="24">N18*0.001</f>
        <v>0</v>
      </c>
      <c r="P18" s="15">
        <v>5114</v>
      </c>
      <c r="Q18" s="28">
        <f t="shared" ref="Q18" si="25">P18*0.002</f>
        <v>10.228</v>
      </c>
      <c r="R18" s="28">
        <f t="shared" ref="R18" si="26">G18+H18+I18+K18+M18+O18+Q18</f>
        <v>20.46</v>
      </c>
      <c r="S18" s="15" t="s">
        <v>62</v>
      </c>
      <c r="T18" s="25"/>
      <c r="U18" s="21"/>
    </row>
    <row r="19" spans="1:21" x14ac:dyDescent="0.25">
      <c r="A19" s="6">
        <v>13</v>
      </c>
      <c r="B19" s="15" t="s">
        <v>78</v>
      </c>
      <c r="C19" s="15" t="s">
        <v>76</v>
      </c>
      <c r="D19" s="15" t="s">
        <v>77</v>
      </c>
      <c r="E19" s="15" t="s">
        <v>20</v>
      </c>
      <c r="F19" s="15" t="s">
        <v>30</v>
      </c>
      <c r="G19" s="15">
        <v>0</v>
      </c>
      <c r="H19" s="15">
        <v>0</v>
      </c>
      <c r="I19" s="15">
        <v>3</v>
      </c>
      <c r="J19" s="15">
        <v>725</v>
      </c>
      <c r="K19" s="29">
        <f t="shared" ref="K19" si="27">J19*0.005</f>
        <v>3.625</v>
      </c>
      <c r="L19" s="15">
        <v>725</v>
      </c>
      <c r="M19" s="29">
        <f t="shared" ref="M19" si="28">L19*0.001</f>
        <v>0.72499999999999998</v>
      </c>
      <c r="N19" s="15">
        <v>0</v>
      </c>
      <c r="O19" s="29">
        <f>N19*0.001</f>
        <v>0</v>
      </c>
      <c r="P19" s="15">
        <v>0</v>
      </c>
      <c r="Q19" s="28">
        <f t="shared" ref="Q19" si="29">P19*0.002</f>
        <v>0</v>
      </c>
      <c r="R19" s="28">
        <f t="shared" ref="R19" si="30">G19+H19+I19+K19+M19+O19+Q19</f>
        <v>7.35</v>
      </c>
      <c r="S19" s="15"/>
      <c r="T19" s="15"/>
      <c r="U19" s="21"/>
    </row>
    <row r="20" spans="1:21" x14ac:dyDescent="0.25">
      <c r="A20" s="16">
        <v>14</v>
      </c>
      <c r="B20" s="15" t="s">
        <v>54</v>
      </c>
      <c r="C20" s="15" t="s">
        <v>52</v>
      </c>
      <c r="D20" s="15" t="s">
        <v>53</v>
      </c>
      <c r="E20" s="15" t="s">
        <v>64</v>
      </c>
      <c r="F20" s="15" t="s">
        <v>21</v>
      </c>
      <c r="G20" s="15">
        <v>0</v>
      </c>
      <c r="H20" s="15">
        <v>0</v>
      </c>
      <c r="I20" s="15">
        <v>6</v>
      </c>
      <c r="J20" s="15">
        <v>0</v>
      </c>
      <c r="K20" s="28">
        <f t="shared" ref="K20:K22" si="31">J20*0.005</f>
        <v>0</v>
      </c>
      <c r="L20" s="15">
        <v>0</v>
      </c>
      <c r="M20" s="29">
        <f>L20*0.001</f>
        <v>0</v>
      </c>
      <c r="N20" s="15">
        <v>0</v>
      </c>
      <c r="O20" s="29">
        <f>N20*0.001</f>
        <v>0</v>
      </c>
      <c r="P20" s="15">
        <v>0</v>
      </c>
      <c r="Q20" s="29">
        <f>P20*0.001</f>
        <v>0</v>
      </c>
      <c r="R20" s="28">
        <f t="shared" ref="R20:R22" si="32">G20+H20+I20+K20+M20+O20+Q20</f>
        <v>6</v>
      </c>
      <c r="S20" s="22"/>
      <c r="T20" s="20"/>
    </row>
    <row r="21" spans="1:21" x14ac:dyDescent="0.25">
      <c r="A21" s="16">
        <v>15</v>
      </c>
      <c r="B21" s="15" t="s">
        <v>31</v>
      </c>
      <c r="C21" s="15" t="s">
        <v>86</v>
      </c>
      <c r="D21" s="15" t="s">
        <v>87</v>
      </c>
      <c r="E21" s="15" t="s">
        <v>20</v>
      </c>
      <c r="F21" s="15" t="s">
        <v>21</v>
      </c>
      <c r="G21" s="15">
        <v>0</v>
      </c>
      <c r="H21" s="15">
        <v>0</v>
      </c>
      <c r="I21" s="15">
        <v>3</v>
      </c>
      <c r="J21" s="15">
        <v>435</v>
      </c>
      <c r="K21" s="29">
        <f t="shared" si="31"/>
        <v>2.1750000000000003</v>
      </c>
      <c r="L21" s="15">
        <v>435</v>
      </c>
      <c r="M21" s="29">
        <f t="shared" ref="M21" si="33">L21*0.001</f>
        <v>0.435</v>
      </c>
      <c r="N21" s="15">
        <v>0</v>
      </c>
      <c r="O21" s="29">
        <f t="shared" ref="O21" si="34">N21*0.001</f>
        <v>0</v>
      </c>
      <c r="P21" s="15">
        <v>0</v>
      </c>
      <c r="Q21" s="28">
        <f t="shared" ref="Q21" si="35">P21*0.002</f>
        <v>0</v>
      </c>
      <c r="R21" s="28">
        <f t="shared" si="32"/>
        <v>5.61</v>
      </c>
      <c r="S21" s="15" t="s">
        <v>88</v>
      </c>
      <c r="T21" s="20"/>
    </row>
    <row r="22" spans="1:21" x14ac:dyDescent="0.25">
      <c r="A22" s="16">
        <v>16</v>
      </c>
      <c r="B22" s="15" t="s">
        <v>31</v>
      </c>
      <c r="C22" s="15" t="s">
        <v>58</v>
      </c>
      <c r="D22" s="15" t="s">
        <v>55</v>
      </c>
      <c r="E22" s="15" t="s">
        <v>20</v>
      </c>
      <c r="F22" s="15" t="s">
        <v>30</v>
      </c>
      <c r="G22" s="15">
        <v>0</v>
      </c>
      <c r="H22" s="15">
        <v>0</v>
      </c>
      <c r="I22" s="15">
        <v>0</v>
      </c>
      <c r="J22" s="15">
        <v>735</v>
      </c>
      <c r="K22" s="28">
        <f t="shared" si="31"/>
        <v>3.6750000000000003</v>
      </c>
      <c r="L22" s="15">
        <v>1600</v>
      </c>
      <c r="M22" s="28">
        <f t="shared" ref="M22" si="36">L22*0.001</f>
        <v>1.6</v>
      </c>
      <c r="N22" s="15">
        <v>0</v>
      </c>
      <c r="O22" s="28">
        <f t="shared" ref="O22" si="37">N22*0.001</f>
        <v>0</v>
      </c>
      <c r="P22" s="15">
        <v>0</v>
      </c>
      <c r="Q22" s="28">
        <f t="shared" ref="Q22" si="38">P22*0.002</f>
        <v>0</v>
      </c>
      <c r="R22" s="28">
        <f t="shared" si="32"/>
        <v>5.2750000000000004</v>
      </c>
      <c r="S22" s="22"/>
      <c r="T22" s="20"/>
    </row>
    <row r="23" spans="1:21" x14ac:dyDescent="0.25">
      <c r="A23" s="16">
        <v>17</v>
      </c>
      <c r="B23" s="15" t="s">
        <v>78</v>
      </c>
      <c r="C23" s="15" t="s">
        <v>76</v>
      </c>
      <c r="D23" s="15" t="s">
        <v>77</v>
      </c>
      <c r="E23" s="15" t="s">
        <v>20</v>
      </c>
      <c r="F23" s="15" t="s">
        <v>85</v>
      </c>
      <c r="G23" s="15">
        <v>0</v>
      </c>
      <c r="H23" s="15">
        <v>0</v>
      </c>
      <c r="I23" s="15">
        <v>0</v>
      </c>
      <c r="J23" s="15">
        <v>725</v>
      </c>
      <c r="K23" s="28">
        <f t="shared" ref="K23:K24" si="39">J23*0.005</f>
        <v>3.625</v>
      </c>
      <c r="L23" s="15">
        <v>725</v>
      </c>
      <c r="M23" s="29">
        <f t="shared" ref="M23:M24" si="40">L23*0.001</f>
        <v>0.72499999999999998</v>
      </c>
      <c r="N23" s="15">
        <v>0</v>
      </c>
      <c r="O23" s="29">
        <f>N23*0.001</f>
        <v>0</v>
      </c>
      <c r="P23" s="15">
        <v>0</v>
      </c>
      <c r="Q23" s="29">
        <f t="shared" ref="Q23:Q24" si="41">P23*0.002</f>
        <v>0</v>
      </c>
      <c r="R23" s="28">
        <f t="shared" ref="R23:R24" si="42">G23+H23+I23+K23+M23+O23+Q23</f>
        <v>4.3499999999999996</v>
      </c>
      <c r="S23" s="22"/>
      <c r="T23" s="20"/>
    </row>
    <row r="24" spans="1:21" x14ac:dyDescent="0.25">
      <c r="A24" s="16">
        <v>18</v>
      </c>
      <c r="B24" s="15" t="s">
        <v>31</v>
      </c>
      <c r="C24" s="15" t="s">
        <v>59</v>
      </c>
      <c r="D24" s="18" t="s">
        <v>60</v>
      </c>
      <c r="E24" s="15" t="s">
        <v>20</v>
      </c>
      <c r="F24" s="15" t="s">
        <v>21</v>
      </c>
      <c r="G24" s="15">
        <v>0</v>
      </c>
      <c r="H24" s="15">
        <v>0</v>
      </c>
      <c r="I24" s="15">
        <v>0</v>
      </c>
      <c r="J24" s="15">
        <v>0</v>
      </c>
      <c r="K24" s="28">
        <f t="shared" si="39"/>
        <v>0</v>
      </c>
      <c r="L24" s="15">
        <v>4337</v>
      </c>
      <c r="M24" s="28">
        <f t="shared" si="40"/>
        <v>4.3369999999999997</v>
      </c>
      <c r="N24" s="15">
        <v>0</v>
      </c>
      <c r="O24" s="28">
        <f t="shared" ref="O24" si="43">N24*0.001</f>
        <v>0</v>
      </c>
      <c r="P24" s="15">
        <v>0</v>
      </c>
      <c r="Q24" s="28">
        <f t="shared" si="41"/>
        <v>0</v>
      </c>
      <c r="R24" s="28">
        <f t="shared" si="42"/>
        <v>4.3369999999999997</v>
      </c>
      <c r="S24" s="25" t="s">
        <v>62</v>
      </c>
      <c r="T24" s="20"/>
    </row>
    <row r="25" spans="1:21" x14ac:dyDescent="0.25">
      <c r="A25" s="16">
        <v>19</v>
      </c>
      <c r="B25" s="15" t="s">
        <v>38</v>
      </c>
      <c r="C25" s="15" t="s">
        <v>56</v>
      </c>
      <c r="D25" s="15" t="s">
        <v>57</v>
      </c>
      <c r="E25" s="15" t="s">
        <v>64</v>
      </c>
      <c r="F25" s="15" t="s">
        <v>30</v>
      </c>
      <c r="G25" s="15">
        <v>0</v>
      </c>
      <c r="H25" s="15">
        <v>0</v>
      </c>
      <c r="I25" s="15">
        <v>3</v>
      </c>
      <c r="J25" s="15">
        <v>0</v>
      </c>
      <c r="K25" s="28">
        <f t="shared" ref="K25:K26" si="44">J25*0.005</f>
        <v>0</v>
      </c>
      <c r="L25" s="15">
        <v>0</v>
      </c>
      <c r="M25" s="28">
        <f t="shared" ref="M25:M26" si="45">L25*0.001</f>
        <v>0</v>
      </c>
      <c r="N25" s="15">
        <v>0</v>
      </c>
      <c r="O25" s="28">
        <f t="shared" ref="O25" si="46">N25*0.001</f>
        <v>0</v>
      </c>
      <c r="P25" s="15">
        <v>0</v>
      </c>
      <c r="Q25" s="28">
        <f t="shared" ref="Q25:Q26" si="47">P25*0.002</f>
        <v>0</v>
      </c>
      <c r="R25" s="28">
        <f t="shared" ref="R25:R26" si="48">G25+H25+I25+K25+M25+O25+Q25</f>
        <v>3</v>
      </c>
      <c r="S25" s="22"/>
      <c r="T25" s="20"/>
    </row>
    <row r="26" spans="1:21" x14ac:dyDescent="0.25">
      <c r="A26" s="16">
        <v>20</v>
      </c>
      <c r="B26" s="47" t="s">
        <v>31</v>
      </c>
      <c r="C26" s="15" t="s">
        <v>81</v>
      </c>
      <c r="D26" s="15" t="s">
        <v>84</v>
      </c>
      <c r="E26" s="47" t="s">
        <v>82</v>
      </c>
      <c r="F26" s="15" t="s">
        <v>30</v>
      </c>
      <c r="G26" s="15">
        <v>0</v>
      </c>
      <c r="H26" s="15">
        <v>0</v>
      </c>
      <c r="I26" s="15">
        <v>0</v>
      </c>
      <c r="J26" s="15">
        <v>0</v>
      </c>
      <c r="K26" s="28">
        <f t="shared" si="44"/>
        <v>0</v>
      </c>
      <c r="L26" s="15">
        <v>1727</v>
      </c>
      <c r="M26" s="28">
        <f t="shared" si="45"/>
        <v>1.7270000000000001</v>
      </c>
      <c r="N26" s="15">
        <v>0</v>
      </c>
      <c r="O26" s="28">
        <f>N26*0.001</f>
        <v>0</v>
      </c>
      <c r="P26" s="15">
        <v>0</v>
      </c>
      <c r="Q26" s="28">
        <f t="shared" si="47"/>
        <v>0</v>
      </c>
      <c r="R26" s="28">
        <f t="shared" si="48"/>
        <v>1.7270000000000001</v>
      </c>
      <c r="S26" s="22"/>
      <c r="T26" s="20"/>
    </row>
    <row r="27" spans="1:21" x14ac:dyDescent="0.25">
      <c r="A27" s="16">
        <v>21</v>
      </c>
      <c r="B27" s="15" t="s">
        <v>42</v>
      </c>
      <c r="C27" s="15" t="s">
        <v>69</v>
      </c>
      <c r="D27" s="33" t="s">
        <v>83</v>
      </c>
      <c r="E27" s="15" t="s">
        <v>64</v>
      </c>
      <c r="F27" s="15" t="s">
        <v>30</v>
      </c>
      <c r="G27" s="15">
        <v>0</v>
      </c>
      <c r="H27" s="15">
        <v>0</v>
      </c>
      <c r="I27" s="15">
        <v>0</v>
      </c>
      <c r="J27" s="15">
        <v>0</v>
      </c>
      <c r="K27" s="28">
        <f t="shared" ref="K27:K28" si="49">J27*0.005</f>
        <v>0</v>
      </c>
      <c r="L27" s="15">
        <v>0</v>
      </c>
      <c r="M27" s="28">
        <f t="shared" ref="M27:M28" si="50">L27*0.001</f>
        <v>0</v>
      </c>
      <c r="N27" s="15">
        <v>0</v>
      </c>
      <c r="O27" s="28">
        <f t="shared" ref="O27" si="51">N27*0.001</f>
        <v>0</v>
      </c>
      <c r="P27" s="15">
        <v>0</v>
      </c>
      <c r="Q27" s="28">
        <f t="shared" ref="Q27:Q28" si="52">P27*0.002</f>
        <v>0</v>
      </c>
      <c r="R27" s="28">
        <f t="shared" ref="R27:R28" si="53">G27+H27+I27+K27+M27+O27+Q27</f>
        <v>0</v>
      </c>
      <c r="S27" s="22"/>
      <c r="T27" s="20"/>
    </row>
    <row r="28" spans="1:21" x14ac:dyDescent="0.25">
      <c r="A28" s="16">
        <v>22</v>
      </c>
      <c r="B28" s="15" t="s">
        <v>31</v>
      </c>
      <c r="C28" s="15" t="s">
        <v>79</v>
      </c>
      <c r="D28" s="15" t="s">
        <v>80</v>
      </c>
      <c r="E28" s="15" t="s">
        <v>64</v>
      </c>
      <c r="F28" s="15" t="s">
        <v>30</v>
      </c>
      <c r="G28" s="15">
        <v>0</v>
      </c>
      <c r="H28" s="15">
        <v>0</v>
      </c>
      <c r="I28" s="15">
        <v>0</v>
      </c>
      <c r="J28" s="15">
        <v>0</v>
      </c>
      <c r="K28" s="28">
        <f t="shared" si="49"/>
        <v>0</v>
      </c>
      <c r="L28" s="15">
        <v>0</v>
      </c>
      <c r="M28" s="28">
        <f t="shared" si="50"/>
        <v>0</v>
      </c>
      <c r="N28" s="15">
        <v>0</v>
      </c>
      <c r="O28" s="28">
        <f>N28*0.001</f>
        <v>0</v>
      </c>
      <c r="P28" s="15">
        <v>0</v>
      </c>
      <c r="Q28" s="28">
        <f t="shared" si="52"/>
        <v>0</v>
      </c>
      <c r="R28" s="28">
        <f t="shared" si="53"/>
        <v>0</v>
      </c>
      <c r="S28" s="50"/>
      <c r="T28" s="20"/>
    </row>
    <row r="29" spans="1:21" x14ac:dyDescent="0.25">
      <c r="A29" s="19">
        <v>23</v>
      </c>
      <c r="B29" s="15" t="s">
        <v>68</v>
      </c>
      <c r="C29" s="15" t="s">
        <v>65</v>
      </c>
      <c r="D29" s="15" t="s">
        <v>66</v>
      </c>
      <c r="E29" s="15" t="s">
        <v>64</v>
      </c>
      <c r="F29" s="15" t="s">
        <v>63</v>
      </c>
      <c r="G29" s="15">
        <v>0</v>
      </c>
      <c r="H29" s="15">
        <v>0</v>
      </c>
      <c r="I29" s="15">
        <v>0</v>
      </c>
      <c r="J29" s="15">
        <v>0</v>
      </c>
      <c r="K29" s="28">
        <f t="shared" ref="K29" si="54">J29*0.005</f>
        <v>0</v>
      </c>
      <c r="L29" s="15">
        <v>0</v>
      </c>
      <c r="M29" s="28">
        <f t="shared" ref="M29" si="55">L29*0.001</f>
        <v>0</v>
      </c>
      <c r="N29" s="15">
        <v>0</v>
      </c>
      <c r="O29" s="28">
        <f t="shared" ref="O29" si="56">N29*0.001</f>
        <v>0</v>
      </c>
      <c r="P29" s="15">
        <v>0</v>
      </c>
      <c r="Q29" s="28">
        <f t="shared" ref="Q29" si="57">P29*0.002</f>
        <v>0</v>
      </c>
      <c r="R29" s="28">
        <f t="shared" ref="R29" si="58">G29+H29+I29+K29+M29+O29+Q29</f>
        <v>0</v>
      </c>
      <c r="S29" s="22"/>
      <c r="T29" s="20"/>
    </row>
    <row r="30" spans="1:21" x14ac:dyDescent="0.25">
      <c r="A30" s="16"/>
      <c r="B30" s="15"/>
      <c r="C30" s="15"/>
      <c r="D30" s="15"/>
      <c r="E30" s="15"/>
      <c r="F30" s="15"/>
      <c r="G30" s="15"/>
      <c r="H30" s="15"/>
      <c r="I30" s="15"/>
      <c r="J30" s="15"/>
      <c r="K30" s="29"/>
      <c r="L30" s="15"/>
      <c r="M30" s="29"/>
      <c r="N30" s="15"/>
      <c r="O30" s="29"/>
      <c r="P30" s="15"/>
      <c r="Q30" s="28"/>
      <c r="R30" s="28"/>
      <c r="S30" s="15"/>
      <c r="T30" s="20"/>
    </row>
    <row r="31" spans="1:21" x14ac:dyDescent="0.25">
      <c r="A31" s="16"/>
      <c r="B31" s="15"/>
      <c r="C31" s="15"/>
      <c r="D31" s="15"/>
      <c r="E31" s="15"/>
      <c r="F31" s="15"/>
      <c r="G31" s="15"/>
      <c r="H31" s="15"/>
      <c r="I31" s="15"/>
      <c r="J31" s="15"/>
      <c r="K31" s="28"/>
      <c r="L31" s="15"/>
      <c r="M31" s="28"/>
      <c r="N31" s="15"/>
      <c r="O31" s="28"/>
      <c r="P31" s="15"/>
      <c r="Q31" s="28"/>
      <c r="R31" s="28"/>
      <c r="S31" s="22"/>
      <c r="T31" s="20"/>
    </row>
    <row r="32" spans="1:21" x14ac:dyDescent="0.25">
      <c r="A32" s="20"/>
      <c r="B32" s="15"/>
      <c r="C32" s="15"/>
      <c r="D32" s="18"/>
      <c r="E32" s="15"/>
      <c r="F32" s="15"/>
      <c r="G32" s="15"/>
      <c r="H32" s="15"/>
      <c r="I32" s="15"/>
      <c r="J32" s="15"/>
      <c r="K32" s="28"/>
      <c r="L32" s="15"/>
      <c r="M32" s="28"/>
      <c r="N32" s="15"/>
      <c r="O32" s="28"/>
      <c r="P32" s="15"/>
      <c r="Q32" s="28"/>
      <c r="R32" s="28"/>
      <c r="S32" s="25"/>
      <c r="T32" s="25"/>
    </row>
    <row r="33" spans="2:19" x14ac:dyDescent="0.25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25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58" spans="24:24" x14ac:dyDescent="0.25">
      <c r="X58" t="s">
        <v>70</v>
      </c>
    </row>
    <row r="59" spans="24:24" x14ac:dyDescent="0.25">
      <c r="X59" t="s">
        <v>71</v>
      </c>
    </row>
  </sheetData>
  <mergeCells count="5">
    <mergeCell ref="A1:T1"/>
    <mergeCell ref="A2:F2"/>
    <mergeCell ref="G2:I2"/>
    <mergeCell ref="J2:Q2"/>
    <mergeCell ref="R2:T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PAGANO</dc:creator>
  <cp:lastModifiedBy>Heliana Maria Carneiro Quintela</cp:lastModifiedBy>
  <dcterms:created xsi:type="dcterms:W3CDTF">2026-01-27T15:56:36Z</dcterms:created>
  <dcterms:modified xsi:type="dcterms:W3CDTF">2026-01-30T23:10:22Z</dcterms:modified>
</cp:coreProperties>
</file>