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EL\"/>
    </mc:Choice>
  </mc:AlternateContent>
  <xr:revisionPtr revIDLastSave="0" documentId="13_ncr:1_{028FD527-FB59-4EB0-BD83-E9C270DBB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1" i="1" l="1"/>
  <c r="S111" i="1" s="1"/>
  <c r="P112" i="1"/>
  <c r="S112" i="1" s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19" i="1"/>
  <c r="L20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7" i="1"/>
  <c r="L68" i="1"/>
  <c r="L66" i="1"/>
  <c r="P9" i="1"/>
  <c r="P10" i="1"/>
  <c r="P11" i="1"/>
  <c r="P12" i="1"/>
  <c r="P13" i="1"/>
  <c r="P14" i="1"/>
  <c r="P15" i="1"/>
  <c r="P16" i="1"/>
  <c r="P17" i="1"/>
  <c r="N10" i="1"/>
  <c r="N11" i="1"/>
  <c r="N12" i="1"/>
  <c r="N13" i="1"/>
  <c r="N14" i="1"/>
  <c r="N15" i="1"/>
  <c r="N16" i="1"/>
  <c r="N17" i="1"/>
  <c r="N9" i="1"/>
  <c r="L13" i="1"/>
  <c r="L14" i="1"/>
  <c r="L15" i="1"/>
  <c r="S15" i="1" s="1"/>
  <c r="L16" i="1"/>
  <c r="S16" i="1" s="1"/>
  <c r="L17" i="1"/>
  <c r="S17" i="1" s="1"/>
  <c r="L12" i="1"/>
  <c r="S12" i="1" s="1"/>
  <c r="L11" i="1"/>
  <c r="L10" i="1"/>
  <c r="L9" i="1"/>
  <c r="N6" i="1"/>
  <c r="N4" i="1"/>
  <c r="S13" i="1"/>
  <c r="L7" i="1"/>
  <c r="N7" i="1"/>
  <c r="P7" i="1"/>
  <c r="R7" i="1"/>
  <c r="S7" i="1" s="1"/>
  <c r="N112" i="1"/>
  <c r="L111" i="1"/>
  <c r="L112" i="1"/>
  <c r="R14" i="1"/>
  <c r="R111" i="1"/>
  <c r="N111" i="1"/>
  <c r="R110" i="1"/>
  <c r="P110" i="1"/>
  <c r="N110" i="1"/>
  <c r="L110" i="1"/>
  <c r="S14" i="1" l="1"/>
  <c r="S10" i="1"/>
  <c r="S11" i="1"/>
  <c r="S9" i="1"/>
  <c r="S110" i="1"/>
  <c r="R8" i="1" l="1"/>
  <c r="P8" i="1"/>
  <c r="N8" i="1"/>
  <c r="L8" i="1"/>
  <c r="R5" i="1"/>
  <c r="P5" i="1"/>
  <c r="N5" i="1"/>
  <c r="L5" i="1"/>
  <c r="R6" i="1"/>
  <c r="P6" i="1"/>
  <c r="L6" i="1"/>
  <c r="R4" i="1"/>
  <c r="P4" i="1"/>
  <c r="L4" i="1"/>
  <c r="S8" i="1" l="1"/>
  <c r="S5" i="1"/>
  <c r="S6" i="1"/>
  <c r="S4" i="1"/>
</calcChain>
</file>

<file path=xl/sharedStrings.xml><?xml version="1.0" encoding="utf-8"?>
<sst xmlns="http://schemas.openxmlformats.org/spreadsheetml/2006/main" count="127" uniqueCount="79">
  <si>
    <t>TÍTULOS</t>
  </si>
  <si>
    <t>Tempo de Serviço</t>
  </si>
  <si>
    <t>Classificação</t>
  </si>
  <si>
    <t>NOME</t>
  </si>
  <si>
    <t>RG</t>
  </si>
  <si>
    <t>CATEGORIA</t>
  </si>
  <si>
    <t>HABILITAÇÃO</t>
  </si>
  <si>
    <t>Curso/ Extensão  30h (máximo 3)</t>
  </si>
  <si>
    <t>Curso SEE (máximo 5)</t>
  </si>
  <si>
    <t>Mestre/ Doutor</t>
  </si>
  <si>
    <t>Exame de Proficiência</t>
  </si>
  <si>
    <t>Tempo de CEL</t>
  </si>
  <si>
    <t>X 0,005</t>
  </si>
  <si>
    <t xml:space="preserve">TEMPO NO MAGISTÉRIO-SEE </t>
  </si>
  <si>
    <t>X 0,001</t>
  </si>
  <si>
    <t>TEMPO em qq esfera pública</t>
  </si>
  <si>
    <t>Tempo em Instituição Privada</t>
  </si>
  <si>
    <t>X 0,002</t>
  </si>
  <si>
    <t>TOTAL</t>
  </si>
  <si>
    <t>SITUAÇÃO</t>
  </si>
  <si>
    <t>OBS</t>
  </si>
  <si>
    <t>JUAREZ  GOMES PEREIRA</t>
  </si>
  <si>
    <t>O</t>
  </si>
  <si>
    <t>Alemão</t>
  </si>
  <si>
    <t>Espanhol</t>
  </si>
  <si>
    <t>ELCE APARECIDA DOS SANTOS</t>
  </si>
  <si>
    <t>AMANDA DOS SANTOS GOMES DE LIMA</t>
  </si>
  <si>
    <t>PAMELA MORENO SANTIAGO</t>
  </si>
  <si>
    <t>Inglês</t>
  </si>
  <si>
    <t>Italiano</t>
  </si>
  <si>
    <t>Francês</t>
  </si>
  <si>
    <t>LUCIMARA APARECIDA SOUZA DE OLIVEIRA</t>
  </si>
  <si>
    <t>30823203-3</t>
  </si>
  <si>
    <t xml:space="preserve">Inglês </t>
  </si>
  <si>
    <t>OUTRA DE</t>
  </si>
  <si>
    <t>JAPONÊS</t>
  </si>
  <si>
    <t>0,000</t>
  </si>
  <si>
    <t>ANA CRISTINA DE OLIVEIRA</t>
  </si>
  <si>
    <t>29.346.371</t>
  </si>
  <si>
    <t>EDUARDO MACENA DUARTE</t>
  </si>
  <si>
    <t>48.408.902-X</t>
  </si>
  <si>
    <t>Estudante</t>
  </si>
  <si>
    <t>SABRINA EBOLI</t>
  </si>
  <si>
    <t>Estudante autorizada a Lecionar</t>
  </si>
  <si>
    <t>Lic Letras</t>
  </si>
  <si>
    <t>Bacharela</t>
  </si>
  <si>
    <t>MICHAELLA PIVETTI</t>
  </si>
  <si>
    <t>Y</t>
  </si>
  <si>
    <t>A</t>
  </si>
  <si>
    <t>DIACUIRI SOUZA DE MELO</t>
  </si>
  <si>
    <t>Lic Pedagogia</t>
  </si>
  <si>
    <t>RENATA GARZON MEDEIROS DE SOUSA RAMOS</t>
  </si>
  <si>
    <t>29828608-</t>
  </si>
  <si>
    <t>Libras</t>
  </si>
  <si>
    <t>C</t>
  </si>
  <si>
    <t>Lic. Letras</t>
  </si>
  <si>
    <t>FERNANDO HENRIQUE NUNES</t>
  </si>
  <si>
    <t>41969390-7</t>
  </si>
  <si>
    <t>Estudante autorizado a Lecionar</t>
  </si>
  <si>
    <t>CLAUDEMIR SANCHES</t>
  </si>
  <si>
    <t>Lic Filosofia</t>
  </si>
  <si>
    <t>FABIO TOSHIRO IIJIMA</t>
  </si>
  <si>
    <t>48460628-1</t>
  </si>
  <si>
    <t>JANE GONÇALVES</t>
  </si>
  <si>
    <t>19662865-9</t>
  </si>
  <si>
    <t>espanhol</t>
  </si>
  <si>
    <t>LUIZ CARLOS DAMIÃO FILHO</t>
  </si>
  <si>
    <t>36.728.667-1</t>
  </si>
  <si>
    <t>ESPANHOL</t>
  </si>
  <si>
    <t>JEANE BATISTA MATOS</t>
  </si>
  <si>
    <t>24815335-3</t>
  </si>
  <si>
    <t>RODRIGO CESAR ALVES PEREIRA</t>
  </si>
  <si>
    <t>33.488.030-0</t>
  </si>
  <si>
    <t>Lic letras</t>
  </si>
  <si>
    <t>HALL ANDER GONSALES DZIEDULIONIS</t>
  </si>
  <si>
    <t>CLASSIFICAÇÃO DE DOCENTES DO CENTRO DE LÍNGUAS - CEL JOÃO DIAS DA SILVEIRA - 2026</t>
  </si>
  <si>
    <t>ANNA LUISA PICOLI</t>
  </si>
  <si>
    <t>iItaliano</t>
  </si>
  <si>
    <t>Candidatos Novos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</si>
</sst>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rgb="FF969696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.5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  <scheme val="minor"/>
    </font>
    <font>
      <sz val="7"/>
      <name val="Calibri"/>
      <family val="2"/>
    </font>
    <font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2"/>
  </cellStyleXfs>
  <cellXfs count="6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top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3" fontId="3" fillId="5" borderId="7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9" xfId="0" applyFont="1" applyBorder="1"/>
    <xf numFmtId="164" fontId="10" fillId="5" borderId="7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3" fontId="10" fillId="5" borderId="7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13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9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22D291C-BF1F-4420-A088-3FE204A3E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2"/>
  <sheetViews>
    <sheetView tabSelected="1" workbookViewId="0">
      <selection activeCell="S112" sqref="S112"/>
    </sheetView>
  </sheetViews>
  <sheetFormatPr defaultColWidth="14.42578125" defaultRowHeight="15" customHeight="1" x14ac:dyDescent="0.25"/>
  <cols>
    <col min="1" max="1" width="8.140625" customWidth="1"/>
    <col min="2" max="2" width="8.7109375" customWidth="1"/>
    <col min="3" max="3" width="33.28515625" customWidth="1"/>
    <col min="4" max="4" width="11.42578125" customWidth="1"/>
    <col min="5" max="11" width="8.7109375" customWidth="1"/>
    <col min="12" max="12" width="9.140625" customWidth="1"/>
    <col min="13" max="19" width="8.7109375" customWidth="1"/>
    <col min="20" max="20" width="13.7109375" customWidth="1"/>
    <col min="21" max="21" width="8.7109375" customWidth="1"/>
    <col min="22" max="22" width="0.140625" customWidth="1"/>
    <col min="23" max="24" width="9.140625" hidden="1" customWidth="1"/>
  </cols>
  <sheetData>
    <row r="1" spans="1:24" ht="52.5" customHeight="1" x14ac:dyDescent="0.25">
      <c r="A1" s="55" t="s">
        <v>75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  <c r="V1" s="1"/>
      <c r="W1" s="1"/>
      <c r="X1" s="1"/>
    </row>
    <row r="2" spans="1:24" ht="33" customHeight="1" x14ac:dyDescent="0.25">
      <c r="A2" s="54"/>
      <c r="B2" s="52"/>
      <c r="C2" s="52"/>
      <c r="D2" s="52"/>
      <c r="E2" s="52"/>
      <c r="F2" s="53"/>
      <c r="G2" s="61" t="s">
        <v>0</v>
      </c>
      <c r="H2" s="52"/>
      <c r="I2" s="52"/>
      <c r="J2" s="53"/>
      <c r="K2" s="51" t="s">
        <v>1</v>
      </c>
      <c r="L2" s="52"/>
      <c r="M2" s="52"/>
      <c r="N2" s="52"/>
      <c r="O2" s="52"/>
      <c r="P2" s="52"/>
      <c r="Q2" s="52"/>
      <c r="R2" s="53"/>
      <c r="S2" s="54"/>
      <c r="T2" s="52"/>
      <c r="U2" s="53"/>
      <c r="V2" s="1"/>
      <c r="W2" s="1"/>
      <c r="X2" s="1"/>
    </row>
    <row r="3" spans="1:24" ht="67.5" customHeight="1" x14ac:dyDescent="0.25">
      <c r="A3" s="2" t="s">
        <v>2</v>
      </c>
      <c r="B3" s="3"/>
      <c r="C3" s="4" t="s">
        <v>3</v>
      </c>
      <c r="D3" s="5" t="s">
        <v>4</v>
      </c>
      <c r="E3" s="2" t="s">
        <v>5</v>
      </c>
      <c r="F3" s="2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14</v>
      </c>
      <c r="Q3" s="7" t="s">
        <v>16</v>
      </c>
      <c r="R3" s="8" t="s">
        <v>17</v>
      </c>
      <c r="S3" s="9" t="s">
        <v>18</v>
      </c>
      <c r="T3" s="10" t="s">
        <v>19</v>
      </c>
      <c r="U3" s="11" t="s">
        <v>20</v>
      </c>
      <c r="V3" s="12"/>
      <c r="W3" s="12"/>
      <c r="X3" s="12"/>
    </row>
    <row r="4" spans="1:24" x14ac:dyDescent="0.25">
      <c r="A4" s="13"/>
      <c r="B4" s="13" t="s">
        <v>44</v>
      </c>
      <c r="C4" s="14" t="s">
        <v>21</v>
      </c>
      <c r="D4" s="15">
        <v>9940904</v>
      </c>
      <c r="E4" s="13" t="s">
        <v>22</v>
      </c>
      <c r="F4" s="13" t="s">
        <v>23</v>
      </c>
      <c r="G4" s="13">
        <v>2</v>
      </c>
      <c r="H4" s="13">
        <v>2</v>
      </c>
      <c r="I4" s="13">
        <v>0</v>
      </c>
      <c r="J4" s="13">
        <v>1</v>
      </c>
      <c r="K4" s="13">
        <v>2835</v>
      </c>
      <c r="L4" s="16">
        <f t="shared" ref="L4:L17" si="0">K4*0.005</f>
        <v>14.175000000000001</v>
      </c>
      <c r="M4" s="13">
        <v>3696</v>
      </c>
      <c r="N4" s="16">
        <f t="shared" ref="N4:N67" si="1">M4*0.001</f>
        <v>3.6960000000000002</v>
      </c>
      <c r="O4" s="13">
        <v>3395</v>
      </c>
      <c r="P4" s="16">
        <f t="shared" ref="P4:P67" si="2">O4*0.001</f>
        <v>3.395</v>
      </c>
      <c r="Q4" s="13">
        <v>0</v>
      </c>
      <c r="R4" s="16">
        <f t="shared" ref="R4:R8" si="3">Q4*0.002</f>
        <v>0</v>
      </c>
      <c r="S4" s="17">
        <f t="shared" ref="S4:S7" si="4">G4+H4+I4+J4+L4+N4+P4+R4</f>
        <v>26.266000000000002</v>
      </c>
      <c r="T4" s="18"/>
      <c r="U4" s="19"/>
      <c r="V4" s="12"/>
      <c r="W4" s="12"/>
      <c r="X4" s="12"/>
    </row>
    <row r="5" spans="1:24" x14ac:dyDescent="0.25">
      <c r="A5" s="13"/>
      <c r="B5" s="13" t="s">
        <v>44</v>
      </c>
      <c r="C5" s="14" t="s">
        <v>21</v>
      </c>
      <c r="D5" s="15">
        <v>9940904</v>
      </c>
      <c r="E5" s="13" t="s">
        <v>22</v>
      </c>
      <c r="F5" s="13" t="s">
        <v>28</v>
      </c>
      <c r="G5" s="13">
        <v>2</v>
      </c>
      <c r="H5" s="13">
        <v>0</v>
      </c>
      <c r="I5" s="13">
        <v>0</v>
      </c>
      <c r="J5" s="13">
        <v>1</v>
      </c>
      <c r="K5" s="13">
        <v>2835</v>
      </c>
      <c r="L5" s="16">
        <f t="shared" ref="L5" si="5">K5*0.005</f>
        <v>14.175000000000001</v>
      </c>
      <c r="M5" s="13">
        <v>3696</v>
      </c>
      <c r="N5" s="16">
        <f t="shared" ref="N5:N6" si="6">M5*0.001</f>
        <v>3.6960000000000002</v>
      </c>
      <c r="O5" s="13">
        <v>3395</v>
      </c>
      <c r="P5" s="16">
        <f t="shared" ref="P5" si="7">O5*0.001</f>
        <v>3.395</v>
      </c>
      <c r="Q5" s="13">
        <v>0</v>
      </c>
      <c r="R5" s="16">
        <f t="shared" ref="R5" si="8">Q5*0.002</f>
        <v>0</v>
      </c>
      <c r="S5" s="17">
        <f t="shared" si="4"/>
        <v>24.266000000000002</v>
      </c>
      <c r="T5" s="18"/>
      <c r="U5" s="19"/>
      <c r="V5" s="12"/>
      <c r="W5" s="12"/>
      <c r="X5" s="12"/>
    </row>
    <row r="6" spans="1:24" x14ac:dyDescent="0.25">
      <c r="A6" s="13"/>
      <c r="B6" s="39" t="s">
        <v>44</v>
      </c>
      <c r="C6" s="14" t="s">
        <v>25</v>
      </c>
      <c r="D6" s="15">
        <v>58325580</v>
      </c>
      <c r="E6" s="13" t="s">
        <v>48</v>
      </c>
      <c r="F6" s="13" t="s">
        <v>24</v>
      </c>
      <c r="G6" s="13">
        <v>2</v>
      </c>
      <c r="H6" s="13">
        <v>0</v>
      </c>
      <c r="I6" s="13">
        <v>0</v>
      </c>
      <c r="J6" s="13">
        <v>0</v>
      </c>
      <c r="K6" s="13">
        <v>3297</v>
      </c>
      <c r="L6" s="16">
        <f t="shared" si="0"/>
        <v>16.484999999999999</v>
      </c>
      <c r="M6" s="13">
        <v>4940</v>
      </c>
      <c r="N6" s="16">
        <f t="shared" si="6"/>
        <v>4.9400000000000004</v>
      </c>
      <c r="O6" s="13">
        <v>4940</v>
      </c>
      <c r="P6" s="16">
        <f t="shared" si="2"/>
        <v>4.9400000000000004</v>
      </c>
      <c r="Q6" s="13">
        <v>0</v>
      </c>
      <c r="R6" s="16">
        <f t="shared" si="3"/>
        <v>0</v>
      </c>
      <c r="S6" s="17">
        <f t="shared" si="4"/>
        <v>28.365000000000002</v>
      </c>
      <c r="T6" s="20"/>
      <c r="U6" s="13"/>
      <c r="V6" s="12"/>
      <c r="W6" s="12"/>
      <c r="X6" s="12"/>
    </row>
    <row r="7" spans="1:24" x14ac:dyDescent="0.25">
      <c r="A7" s="13"/>
      <c r="B7" s="13" t="s">
        <v>44</v>
      </c>
      <c r="C7" s="14" t="s">
        <v>26</v>
      </c>
      <c r="D7" s="15">
        <v>41214896</v>
      </c>
      <c r="E7" s="13" t="s">
        <v>22</v>
      </c>
      <c r="F7" s="13" t="s">
        <v>24</v>
      </c>
      <c r="G7" s="13">
        <v>1</v>
      </c>
      <c r="H7" s="13">
        <v>3</v>
      </c>
      <c r="I7" s="13">
        <v>0</v>
      </c>
      <c r="J7" s="13">
        <v>0</v>
      </c>
      <c r="K7" s="13">
        <v>2788</v>
      </c>
      <c r="L7" s="16">
        <f t="shared" si="0"/>
        <v>13.94</v>
      </c>
      <c r="M7" s="13">
        <v>3533</v>
      </c>
      <c r="N7" s="16">
        <f t="shared" si="1"/>
        <v>3.5329999999999999</v>
      </c>
      <c r="O7" s="13">
        <v>3533</v>
      </c>
      <c r="P7" s="16">
        <f t="shared" si="2"/>
        <v>3.5329999999999999</v>
      </c>
      <c r="Q7" s="13">
        <v>0</v>
      </c>
      <c r="R7" s="16">
        <f t="shared" si="3"/>
        <v>0</v>
      </c>
      <c r="S7" s="17">
        <f t="shared" si="4"/>
        <v>25.006</v>
      </c>
      <c r="T7" s="18"/>
      <c r="U7" s="19"/>
      <c r="V7" s="12"/>
      <c r="W7" s="12"/>
      <c r="X7" s="12"/>
    </row>
    <row r="8" spans="1:24" s="31" customFormat="1" x14ac:dyDescent="0.25">
      <c r="A8" s="25"/>
      <c r="B8" s="13" t="s">
        <v>44</v>
      </c>
      <c r="C8" s="26" t="s">
        <v>27</v>
      </c>
      <c r="D8" s="27">
        <v>47473539</v>
      </c>
      <c r="E8" s="13" t="s">
        <v>48</v>
      </c>
      <c r="F8" s="25" t="s">
        <v>24</v>
      </c>
      <c r="G8" s="25">
        <v>3</v>
      </c>
      <c r="H8" s="25">
        <v>1</v>
      </c>
      <c r="I8" s="25">
        <v>0</v>
      </c>
      <c r="J8" s="25">
        <v>0</v>
      </c>
      <c r="K8" s="25">
        <v>2568</v>
      </c>
      <c r="L8" s="23">
        <f t="shared" si="0"/>
        <v>12.84</v>
      </c>
      <c r="M8" s="25">
        <v>3335</v>
      </c>
      <c r="N8" s="23">
        <f t="shared" si="1"/>
        <v>3.335</v>
      </c>
      <c r="O8" s="25">
        <v>3335</v>
      </c>
      <c r="P8" s="23">
        <f t="shared" si="2"/>
        <v>3.335</v>
      </c>
      <c r="Q8" s="25">
        <v>0</v>
      </c>
      <c r="R8" s="23">
        <f t="shared" si="3"/>
        <v>0</v>
      </c>
      <c r="S8" s="28">
        <f t="shared" ref="S8:S13" si="9">G8+H8+I8+J8+L8+N8+P8+R8</f>
        <v>23.51</v>
      </c>
      <c r="T8" s="29"/>
      <c r="U8" s="25"/>
      <c r="V8" s="30"/>
      <c r="W8" s="30"/>
      <c r="X8" s="30"/>
    </row>
    <row r="9" spans="1:24" s="31" customFormat="1" ht="15.75" customHeight="1" x14ac:dyDescent="0.25">
      <c r="A9" s="25"/>
      <c r="B9" s="13" t="s">
        <v>44</v>
      </c>
      <c r="C9" s="32" t="s">
        <v>31</v>
      </c>
      <c r="D9" s="27" t="s">
        <v>32</v>
      </c>
      <c r="E9" s="25" t="s">
        <v>22</v>
      </c>
      <c r="F9" s="25" t="s">
        <v>33</v>
      </c>
      <c r="G9" s="25">
        <v>2</v>
      </c>
      <c r="H9" s="25">
        <v>0</v>
      </c>
      <c r="I9" s="25">
        <v>0</v>
      </c>
      <c r="J9" s="25">
        <v>2</v>
      </c>
      <c r="K9" s="25">
        <v>994</v>
      </c>
      <c r="L9" s="23">
        <f t="shared" si="0"/>
        <v>4.97</v>
      </c>
      <c r="M9" s="25">
        <v>994</v>
      </c>
      <c r="N9" s="23">
        <f t="shared" si="1"/>
        <v>0.99399999999999999</v>
      </c>
      <c r="O9" s="25">
        <v>994</v>
      </c>
      <c r="P9" s="23">
        <f t="shared" si="2"/>
        <v>0.99399999999999999</v>
      </c>
      <c r="Q9" s="25">
        <v>0</v>
      </c>
      <c r="R9" s="23">
        <v>0</v>
      </c>
      <c r="S9" s="28">
        <f t="shared" si="9"/>
        <v>10.957999999999998</v>
      </c>
      <c r="T9" s="33"/>
      <c r="U9" s="34"/>
      <c r="V9" s="30"/>
      <c r="W9" s="30"/>
      <c r="X9" s="30"/>
    </row>
    <row r="10" spans="1:24" s="31" customFormat="1" ht="15.75" customHeight="1" x14ac:dyDescent="0.25">
      <c r="A10" s="25"/>
      <c r="B10" s="13" t="s">
        <v>44</v>
      </c>
      <c r="C10" s="32" t="s">
        <v>31</v>
      </c>
      <c r="D10" s="27" t="s">
        <v>32</v>
      </c>
      <c r="E10" s="25" t="s">
        <v>22</v>
      </c>
      <c r="F10" s="25" t="s">
        <v>30</v>
      </c>
      <c r="G10" s="25">
        <v>2</v>
      </c>
      <c r="H10" s="25">
        <v>0</v>
      </c>
      <c r="I10" s="25">
        <v>0</v>
      </c>
      <c r="J10" s="25">
        <v>2</v>
      </c>
      <c r="K10" s="25">
        <v>994</v>
      </c>
      <c r="L10" s="23">
        <f t="shared" si="0"/>
        <v>4.97</v>
      </c>
      <c r="M10" s="25">
        <v>994</v>
      </c>
      <c r="N10" s="23">
        <f t="shared" si="1"/>
        <v>0.99399999999999999</v>
      </c>
      <c r="O10" s="25">
        <v>994</v>
      </c>
      <c r="P10" s="23">
        <f t="shared" si="2"/>
        <v>0.99399999999999999</v>
      </c>
      <c r="Q10" s="25">
        <v>0</v>
      </c>
      <c r="R10" s="23">
        <v>0</v>
      </c>
      <c r="S10" s="28">
        <f t="shared" si="9"/>
        <v>10.957999999999998</v>
      </c>
      <c r="T10" s="33"/>
      <c r="U10" s="34"/>
      <c r="V10" s="30"/>
      <c r="W10" s="30"/>
      <c r="X10" s="30"/>
    </row>
    <row r="11" spans="1:24" s="31" customFormat="1" ht="15.75" customHeight="1" x14ac:dyDescent="0.25">
      <c r="A11" s="13"/>
      <c r="B11" s="13" t="s">
        <v>41</v>
      </c>
      <c r="C11" s="14" t="s">
        <v>42</v>
      </c>
      <c r="D11" s="15">
        <v>63322665</v>
      </c>
      <c r="E11" s="13" t="s">
        <v>22</v>
      </c>
      <c r="F11" s="13" t="s">
        <v>28</v>
      </c>
      <c r="G11" s="13">
        <v>0</v>
      </c>
      <c r="H11" s="13">
        <v>0</v>
      </c>
      <c r="I11" s="13">
        <v>0</v>
      </c>
      <c r="J11" s="13">
        <v>0</v>
      </c>
      <c r="K11" s="13">
        <v>331</v>
      </c>
      <c r="L11" s="23">
        <f t="shared" si="0"/>
        <v>1.655</v>
      </c>
      <c r="M11" s="13">
        <v>331</v>
      </c>
      <c r="N11" s="23">
        <f t="shared" si="1"/>
        <v>0.33100000000000002</v>
      </c>
      <c r="O11" s="13">
        <v>331</v>
      </c>
      <c r="P11" s="23">
        <f t="shared" si="2"/>
        <v>0.33100000000000002</v>
      </c>
      <c r="Q11" s="13">
        <v>0</v>
      </c>
      <c r="R11" s="16">
        <v>0</v>
      </c>
      <c r="S11" s="28">
        <f t="shared" si="9"/>
        <v>2.3170000000000002</v>
      </c>
      <c r="T11" s="62" t="s">
        <v>43</v>
      </c>
      <c r="U11" s="63"/>
      <c r="V11" s="38"/>
      <c r="W11" s="38"/>
      <c r="X11" s="38"/>
    </row>
    <row r="12" spans="1:24" s="31" customFormat="1" ht="15" customHeight="1" x14ac:dyDescent="0.25">
      <c r="A12" s="13"/>
      <c r="B12" s="13" t="s">
        <v>44</v>
      </c>
      <c r="C12" s="14" t="s">
        <v>59</v>
      </c>
      <c r="D12" s="15">
        <v>12383417</v>
      </c>
      <c r="E12" s="13" t="s">
        <v>47</v>
      </c>
      <c r="F12" s="13" t="s">
        <v>24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23">
        <f t="shared" si="0"/>
        <v>0</v>
      </c>
      <c r="M12" s="13">
        <v>4313</v>
      </c>
      <c r="N12" s="23">
        <f t="shared" si="1"/>
        <v>4.3129999999999997</v>
      </c>
      <c r="O12" s="13">
        <v>4313</v>
      </c>
      <c r="P12" s="23">
        <f t="shared" si="2"/>
        <v>4.3129999999999997</v>
      </c>
      <c r="Q12" s="13">
        <v>0</v>
      </c>
      <c r="R12" s="16">
        <v>0</v>
      </c>
      <c r="S12" s="28">
        <f t="shared" si="9"/>
        <v>8.6259999999999994</v>
      </c>
      <c r="T12" s="47"/>
      <c r="U12" s="47"/>
    </row>
    <row r="13" spans="1:24" s="31" customFormat="1" ht="15" customHeight="1" x14ac:dyDescent="0.25">
      <c r="A13" s="13"/>
      <c r="B13" s="43" t="s">
        <v>60</v>
      </c>
      <c r="C13" s="14" t="s">
        <v>61</v>
      </c>
      <c r="D13" s="15" t="s">
        <v>62</v>
      </c>
      <c r="E13" s="13" t="s">
        <v>22</v>
      </c>
      <c r="F13" s="13" t="s">
        <v>35</v>
      </c>
      <c r="G13" s="13">
        <v>3</v>
      </c>
      <c r="H13" s="13">
        <v>0</v>
      </c>
      <c r="I13" s="13">
        <v>0</v>
      </c>
      <c r="J13" s="13">
        <v>1</v>
      </c>
      <c r="K13" s="13">
        <v>108</v>
      </c>
      <c r="L13" s="23">
        <f t="shared" si="0"/>
        <v>0.54</v>
      </c>
      <c r="M13" s="13">
        <v>108</v>
      </c>
      <c r="N13" s="23">
        <f t="shared" si="1"/>
        <v>0.108</v>
      </c>
      <c r="O13" s="13">
        <v>108</v>
      </c>
      <c r="P13" s="23">
        <f t="shared" si="2"/>
        <v>0.108</v>
      </c>
      <c r="Q13" s="13">
        <v>0</v>
      </c>
      <c r="R13" s="16">
        <v>0</v>
      </c>
      <c r="S13" s="28">
        <f t="shared" si="9"/>
        <v>4.7559999999999993</v>
      </c>
      <c r="T13" s="45"/>
      <c r="U13" s="46"/>
    </row>
    <row r="14" spans="1:24" s="31" customFormat="1" x14ac:dyDescent="0.25">
      <c r="A14" s="13"/>
      <c r="B14" s="13" t="s">
        <v>44</v>
      </c>
      <c r="C14" s="14" t="s">
        <v>39</v>
      </c>
      <c r="D14" s="15" t="s">
        <v>40</v>
      </c>
      <c r="E14" s="13" t="s">
        <v>22</v>
      </c>
      <c r="F14" s="13" t="s">
        <v>35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23">
        <f t="shared" si="0"/>
        <v>0</v>
      </c>
      <c r="M14" s="13">
        <v>1066</v>
      </c>
      <c r="N14" s="23">
        <f t="shared" si="1"/>
        <v>1.0660000000000001</v>
      </c>
      <c r="O14" s="13">
        <v>1066</v>
      </c>
      <c r="P14" s="23">
        <f t="shared" si="2"/>
        <v>1.0660000000000001</v>
      </c>
      <c r="Q14" s="13">
        <v>0</v>
      </c>
      <c r="R14" s="16">
        <f t="shared" ref="R14" si="10">Q14*0.002</f>
        <v>0</v>
      </c>
      <c r="S14" s="17">
        <f>G14+H14+I14+J14+L14+N14+P14+R14</f>
        <v>2.1320000000000001</v>
      </c>
      <c r="T14" s="40"/>
      <c r="U14" s="41"/>
      <c r="V14" s="38"/>
      <c r="W14" s="38"/>
      <c r="X14" s="38"/>
    </row>
    <row r="15" spans="1:24" s="31" customFormat="1" x14ac:dyDescent="0.25">
      <c r="A15" s="13"/>
      <c r="B15" s="13" t="s">
        <v>73</v>
      </c>
      <c r="C15" s="14" t="s">
        <v>74</v>
      </c>
      <c r="D15" s="15">
        <v>39782258</v>
      </c>
      <c r="E15" s="13">
        <v>0</v>
      </c>
      <c r="F15" s="13" t="s">
        <v>28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23">
        <f t="shared" si="0"/>
        <v>0</v>
      </c>
      <c r="M15" s="13">
        <v>1373</v>
      </c>
      <c r="N15" s="23">
        <f t="shared" si="1"/>
        <v>1.373</v>
      </c>
      <c r="O15" s="13">
        <v>1373</v>
      </c>
      <c r="P15" s="23">
        <f t="shared" si="2"/>
        <v>1.373</v>
      </c>
      <c r="Q15" s="13">
        <v>0</v>
      </c>
      <c r="R15" s="16">
        <v>0</v>
      </c>
      <c r="S15" s="17">
        <f>G15+H15+I15+J15+L15+N15+P15+R15</f>
        <v>2.746</v>
      </c>
      <c r="T15" s="40"/>
      <c r="U15" s="41"/>
      <c r="V15" s="38"/>
      <c r="W15" s="38"/>
      <c r="X15" s="38"/>
    </row>
    <row r="16" spans="1:24" s="31" customFormat="1" x14ac:dyDescent="0.25">
      <c r="A16" s="13"/>
      <c r="B16" s="13" t="s">
        <v>41</v>
      </c>
      <c r="C16" s="14" t="s">
        <v>76</v>
      </c>
      <c r="D16" s="15">
        <v>38954978</v>
      </c>
      <c r="E16" s="13" t="s">
        <v>22</v>
      </c>
      <c r="F16" s="13" t="s">
        <v>77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23">
        <f t="shared" si="0"/>
        <v>0</v>
      </c>
      <c r="M16" s="13">
        <v>0</v>
      </c>
      <c r="N16" s="23">
        <f t="shared" si="1"/>
        <v>0</v>
      </c>
      <c r="O16" s="13">
        <v>0</v>
      </c>
      <c r="P16" s="23">
        <f t="shared" si="2"/>
        <v>0</v>
      </c>
      <c r="Q16" s="13">
        <v>0</v>
      </c>
      <c r="R16" s="16">
        <v>0</v>
      </c>
      <c r="S16" s="17">
        <f>G16+H16+I16+J16+L16+N16+P16+R16</f>
        <v>0</v>
      </c>
      <c r="T16" s="62" t="s">
        <v>43</v>
      </c>
      <c r="U16" s="63"/>
      <c r="V16" s="38"/>
      <c r="W16" s="38"/>
      <c r="X16" s="38"/>
    </row>
    <row r="17" spans="1:24" s="36" customFormat="1" ht="15.75" customHeight="1" x14ac:dyDescent="0.25">
      <c r="A17" s="13"/>
      <c r="B17" s="13" t="s">
        <v>44</v>
      </c>
      <c r="C17" s="14" t="s">
        <v>37</v>
      </c>
      <c r="D17" s="15" t="s">
        <v>38</v>
      </c>
      <c r="E17" s="13" t="s">
        <v>22</v>
      </c>
      <c r="F17" s="13" t="s">
        <v>33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23">
        <f t="shared" si="0"/>
        <v>0</v>
      </c>
      <c r="M17" s="13">
        <v>969</v>
      </c>
      <c r="N17" s="23">
        <f t="shared" si="1"/>
        <v>0.96899999999999997</v>
      </c>
      <c r="O17" s="13">
        <v>969</v>
      </c>
      <c r="P17" s="23">
        <f t="shared" si="2"/>
        <v>0.96899999999999997</v>
      </c>
      <c r="Q17" s="13">
        <v>0</v>
      </c>
      <c r="R17" s="16" t="s">
        <v>36</v>
      </c>
      <c r="S17" s="17">
        <f>G17+H17+I17+J17+L17+N17+P17+R17</f>
        <v>2.9379999999999997</v>
      </c>
      <c r="T17" s="18"/>
      <c r="U17" s="19"/>
    </row>
    <row r="18" spans="1:24" s="36" customFormat="1" ht="51.75" customHeight="1" x14ac:dyDescent="0.25">
      <c r="A18" s="58" t="s">
        <v>34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60"/>
    </row>
    <row r="19" spans="1:24" s="31" customFormat="1" x14ac:dyDescent="0.25">
      <c r="A19" s="13"/>
      <c r="B19" s="13" t="s">
        <v>45</v>
      </c>
      <c r="C19" s="14" t="s">
        <v>46</v>
      </c>
      <c r="D19" s="15">
        <v>82878463</v>
      </c>
      <c r="E19" s="13" t="s">
        <v>47</v>
      </c>
      <c r="F19" s="13" t="s">
        <v>29</v>
      </c>
      <c r="G19" s="13">
        <v>0</v>
      </c>
      <c r="H19" s="13">
        <v>0</v>
      </c>
      <c r="I19" s="13">
        <v>0</v>
      </c>
      <c r="J19" s="13">
        <v>1</v>
      </c>
      <c r="K19" s="13">
        <v>149</v>
      </c>
      <c r="L19" s="23">
        <f t="shared" ref="L19:L65" si="11">K19*0.005</f>
        <v>0.745</v>
      </c>
      <c r="M19" s="13">
        <v>149</v>
      </c>
      <c r="N19" s="23">
        <f t="shared" si="1"/>
        <v>0.14899999999999999</v>
      </c>
      <c r="O19" s="13">
        <v>149</v>
      </c>
      <c r="P19" s="23">
        <f t="shared" si="2"/>
        <v>0.14899999999999999</v>
      </c>
      <c r="Q19" s="13">
        <v>0</v>
      </c>
      <c r="R19" s="16">
        <v>0</v>
      </c>
      <c r="S19" s="17">
        <f>G19+H19+I19+J19+L19+N19+P19+R19</f>
        <v>2.0430000000000001</v>
      </c>
      <c r="T19" s="40"/>
      <c r="U19" s="41"/>
      <c r="V19" s="38"/>
      <c r="W19" s="38"/>
      <c r="X19" s="38"/>
    </row>
    <row r="20" spans="1:24" s="31" customFormat="1" ht="21.75" customHeight="1" x14ac:dyDescent="0.25">
      <c r="A20" s="13"/>
      <c r="B20" s="13" t="s">
        <v>44</v>
      </c>
      <c r="C20" s="14" t="s">
        <v>49</v>
      </c>
      <c r="D20" s="15">
        <v>29850039</v>
      </c>
      <c r="E20" s="13" t="s">
        <v>22</v>
      </c>
      <c r="F20" s="13" t="s">
        <v>28</v>
      </c>
      <c r="G20" s="13">
        <v>0</v>
      </c>
      <c r="H20" s="13">
        <v>0</v>
      </c>
      <c r="I20" s="13">
        <v>0</v>
      </c>
      <c r="J20" s="13">
        <v>0</v>
      </c>
      <c r="K20" s="13">
        <v>2608</v>
      </c>
      <c r="L20" s="23">
        <f t="shared" si="11"/>
        <v>13.040000000000001</v>
      </c>
      <c r="M20" s="13">
        <v>3560</v>
      </c>
      <c r="N20" s="23">
        <f t="shared" si="1"/>
        <v>3.56</v>
      </c>
      <c r="O20" s="13">
        <v>3560</v>
      </c>
      <c r="P20" s="23">
        <f t="shared" si="2"/>
        <v>3.56</v>
      </c>
      <c r="Q20" s="13">
        <v>0</v>
      </c>
      <c r="R20" s="16">
        <v>0</v>
      </c>
      <c r="S20" s="17">
        <f t="shared" ref="S20:S68" si="12">G20+H20+I20+J20+L20+N20+P20+R20</f>
        <v>20.16</v>
      </c>
      <c r="T20" s="20"/>
      <c r="U20" s="13"/>
    </row>
    <row r="21" spans="1:24" s="31" customFormat="1" ht="15.75" hidden="1" customHeight="1" x14ac:dyDescent="0.25">
      <c r="E21" s="42"/>
      <c r="L21" s="23">
        <f t="shared" si="11"/>
        <v>0</v>
      </c>
      <c r="N21" s="23">
        <f t="shared" si="1"/>
        <v>0</v>
      </c>
      <c r="P21" s="23">
        <f t="shared" si="2"/>
        <v>0</v>
      </c>
      <c r="S21" s="17">
        <f t="shared" si="12"/>
        <v>0</v>
      </c>
      <c r="U21" s="37"/>
    </row>
    <row r="22" spans="1:24" s="31" customFormat="1" ht="15.75" hidden="1" customHeight="1" x14ac:dyDescent="0.25">
      <c r="E22" s="42"/>
      <c r="L22" s="23">
        <f t="shared" si="11"/>
        <v>0</v>
      </c>
      <c r="N22" s="23">
        <f t="shared" si="1"/>
        <v>0</v>
      </c>
      <c r="P22" s="23">
        <f t="shared" si="2"/>
        <v>0</v>
      </c>
      <c r="S22" s="17">
        <f t="shared" si="12"/>
        <v>0</v>
      </c>
      <c r="U22" s="37"/>
    </row>
    <row r="23" spans="1:24" s="31" customFormat="1" ht="7.5" hidden="1" customHeight="1" x14ac:dyDescent="0.25">
      <c r="E23" s="42"/>
      <c r="L23" s="23">
        <f t="shared" si="11"/>
        <v>0</v>
      </c>
      <c r="N23" s="23">
        <f t="shared" si="1"/>
        <v>0</v>
      </c>
      <c r="P23" s="23">
        <f t="shared" si="2"/>
        <v>0</v>
      </c>
      <c r="S23" s="17">
        <f t="shared" si="12"/>
        <v>0</v>
      </c>
      <c r="U23" s="37"/>
    </row>
    <row r="24" spans="1:24" s="31" customFormat="1" ht="15.75" hidden="1" customHeight="1" x14ac:dyDescent="0.25">
      <c r="E24" s="42"/>
      <c r="L24" s="23">
        <f t="shared" si="11"/>
        <v>0</v>
      </c>
      <c r="N24" s="23">
        <f t="shared" si="1"/>
        <v>0</v>
      </c>
      <c r="P24" s="23">
        <f t="shared" si="2"/>
        <v>0</v>
      </c>
      <c r="S24" s="17">
        <f t="shared" si="12"/>
        <v>0</v>
      </c>
      <c r="U24" s="37"/>
    </row>
    <row r="25" spans="1:24" s="31" customFormat="1" ht="15.75" hidden="1" customHeight="1" x14ac:dyDescent="0.25">
      <c r="E25" s="42"/>
      <c r="L25" s="23">
        <f t="shared" si="11"/>
        <v>0</v>
      </c>
      <c r="N25" s="23">
        <f t="shared" si="1"/>
        <v>0</v>
      </c>
      <c r="P25" s="23">
        <f t="shared" si="2"/>
        <v>0</v>
      </c>
      <c r="S25" s="17">
        <f t="shared" si="12"/>
        <v>0</v>
      </c>
      <c r="U25" s="37"/>
    </row>
    <row r="26" spans="1:24" s="31" customFormat="1" ht="15.75" hidden="1" customHeight="1" x14ac:dyDescent="0.25">
      <c r="E26" s="42"/>
      <c r="L26" s="23">
        <f t="shared" si="11"/>
        <v>0</v>
      </c>
      <c r="N26" s="23">
        <f t="shared" si="1"/>
        <v>0</v>
      </c>
      <c r="P26" s="23">
        <f t="shared" si="2"/>
        <v>0</v>
      </c>
      <c r="S26" s="17">
        <f t="shared" si="12"/>
        <v>0</v>
      </c>
      <c r="U26" s="37"/>
    </row>
    <row r="27" spans="1:24" s="31" customFormat="1" ht="15.75" hidden="1" customHeight="1" x14ac:dyDescent="0.25">
      <c r="E27" s="42"/>
      <c r="L27" s="23">
        <f t="shared" si="11"/>
        <v>0</v>
      </c>
      <c r="N27" s="23">
        <f t="shared" si="1"/>
        <v>0</v>
      </c>
      <c r="P27" s="23">
        <f t="shared" si="2"/>
        <v>0</v>
      </c>
      <c r="S27" s="17">
        <f t="shared" si="12"/>
        <v>0</v>
      </c>
      <c r="U27" s="37"/>
    </row>
    <row r="28" spans="1:24" s="31" customFormat="1" ht="15.75" hidden="1" customHeight="1" x14ac:dyDescent="0.25">
      <c r="E28" s="42"/>
      <c r="L28" s="23">
        <f t="shared" si="11"/>
        <v>0</v>
      </c>
      <c r="N28" s="23">
        <f t="shared" si="1"/>
        <v>0</v>
      </c>
      <c r="P28" s="23">
        <f t="shared" si="2"/>
        <v>0</v>
      </c>
      <c r="S28" s="17">
        <f t="shared" si="12"/>
        <v>0</v>
      </c>
      <c r="U28" s="37"/>
    </row>
    <row r="29" spans="1:24" s="31" customFormat="1" ht="15.75" hidden="1" customHeight="1" x14ac:dyDescent="0.25">
      <c r="E29" s="42"/>
      <c r="L29" s="23">
        <f t="shared" si="11"/>
        <v>0</v>
      </c>
      <c r="N29" s="23">
        <f t="shared" si="1"/>
        <v>0</v>
      </c>
      <c r="P29" s="23">
        <f t="shared" si="2"/>
        <v>0</v>
      </c>
      <c r="S29" s="17">
        <f t="shared" si="12"/>
        <v>0</v>
      </c>
      <c r="U29" s="37"/>
    </row>
    <row r="30" spans="1:24" s="31" customFormat="1" ht="15.75" hidden="1" customHeight="1" x14ac:dyDescent="0.25">
      <c r="E30" s="42"/>
      <c r="L30" s="23">
        <f t="shared" si="11"/>
        <v>0</v>
      </c>
      <c r="N30" s="23">
        <f t="shared" si="1"/>
        <v>0</v>
      </c>
      <c r="P30" s="23">
        <f t="shared" si="2"/>
        <v>0</v>
      </c>
      <c r="S30" s="17">
        <f t="shared" si="12"/>
        <v>0</v>
      </c>
      <c r="U30" s="37"/>
    </row>
    <row r="31" spans="1:24" s="31" customFormat="1" ht="15.75" hidden="1" customHeight="1" x14ac:dyDescent="0.25">
      <c r="E31" s="42"/>
      <c r="L31" s="23">
        <f t="shared" si="11"/>
        <v>0</v>
      </c>
      <c r="N31" s="23">
        <f t="shared" si="1"/>
        <v>0</v>
      </c>
      <c r="P31" s="23">
        <f t="shared" si="2"/>
        <v>0</v>
      </c>
      <c r="S31" s="17">
        <f t="shared" si="12"/>
        <v>0</v>
      </c>
      <c r="U31" s="37"/>
    </row>
    <row r="32" spans="1:24" s="31" customFormat="1" ht="15.75" hidden="1" customHeight="1" x14ac:dyDescent="0.25">
      <c r="E32" s="42"/>
      <c r="L32" s="23">
        <f t="shared" si="11"/>
        <v>0</v>
      </c>
      <c r="N32" s="23">
        <f t="shared" si="1"/>
        <v>0</v>
      </c>
      <c r="P32" s="23">
        <f t="shared" si="2"/>
        <v>0</v>
      </c>
      <c r="S32" s="17">
        <f t="shared" si="12"/>
        <v>0</v>
      </c>
      <c r="U32" s="37"/>
    </row>
    <row r="33" spans="5:21" s="31" customFormat="1" ht="15.75" hidden="1" customHeight="1" x14ac:dyDescent="0.25">
      <c r="E33" s="42"/>
      <c r="L33" s="23">
        <f t="shared" si="11"/>
        <v>0</v>
      </c>
      <c r="N33" s="23">
        <f t="shared" si="1"/>
        <v>0</v>
      </c>
      <c r="P33" s="23">
        <f t="shared" si="2"/>
        <v>0</v>
      </c>
      <c r="S33" s="17">
        <f t="shared" si="12"/>
        <v>0</v>
      </c>
      <c r="U33" s="37"/>
    </row>
    <row r="34" spans="5:21" s="31" customFormat="1" ht="15.75" hidden="1" customHeight="1" x14ac:dyDescent="0.25">
      <c r="E34" s="42"/>
      <c r="L34" s="23">
        <f t="shared" si="11"/>
        <v>0</v>
      </c>
      <c r="N34" s="23">
        <f t="shared" si="1"/>
        <v>0</v>
      </c>
      <c r="P34" s="23">
        <f t="shared" si="2"/>
        <v>0</v>
      </c>
      <c r="S34" s="17">
        <f t="shared" si="12"/>
        <v>0</v>
      </c>
      <c r="U34" s="37"/>
    </row>
    <row r="35" spans="5:21" s="31" customFormat="1" ht="15.75" hidden="1" customHeight="1" x14ac:dyDescent="0.25">
      <c r="E35" s="42"/>
      <c r="L35" s="23">
        <f t="shared" si="11"/>
        <v>0</v>
      </c>
      <c r="N35" s="23">
        <f t="shared" si="1"/>
        <v>0</v>
      </c>
      <c r="P35" s="23">
        <f t="shared" si="2"/>
        <v>0</v>
      </c>
      <c r="S35" s="17">
        <f t="shared" si="12"/>
        <v>0</v>
      </c>
      <c r="U35" s="37"/>
    </row>
    <row r="36" spans="5:21" s="31" customFormat="1" ht="15.75" hidden="1" customHeight="1" x14ac:dyDescent="0.25">
      <c r="E36" s="42"/>
      <c r="L36" s="23">
        <f t="shared" si="11"/>
        <v>0</v>
      </c>
      <c r="N36" s="23">
        <f t="shared" si="1"/>
        <v>0</v>
      </c>
      <c r="P36" s="23">
        <f t="shared" si="2"/>
        <v>0</v>
      </c>
      <c r="S36" s="17">
        <f t="shared" si="12"/>
        <v>0</v>
      </c>
      <c r="U36" s="37"/>
    </row>
    <row r="37" spans="5:21" s="31" customFormat="1" ht="15.75" hidden="1" customHeight="1" x14ac:dyDescent="0.25">
      <c r="E37" s="42"/>
      <c r="L37" s="23">
        <f t="shared" si="11"/>
        <v>0</v>
      </c>
      <c r="N37" s="23">
        <f t="shared" si="1"/>
        <v>0</v>
      </c>
      <c r="P37" s="23">
        <f t="shared" si="2"/>
        <v>0</v>
      </c>
      <c r="S37" s="17">
        <f t="shared" si="12"/>
        <v>0</v>
      </c>
      <c r="U37" s="37"/>
    </row>
    <row r="38" spans="5:21" s="31" customFormat="1" ht="15.75" hidden="1" customHeight="1" x14ac:dyDescent="0.25">
      <c r="E38" s="42"/>
      <c r="L38" s="23">
        <f t="shared" si="11"/>
        <v>0</v>
      </c>
      <c r="N38" s="23">
        <f t="shared" si="1"/>
        <v>0</v>
      </c>
      <c r="P38" s="23">
        <f t="shared" si="2"/>
        <v>0</v>
      </c>
      <c r="S38" s="17">
        <f t="shared" si="12"/>
        <v>0</v>
      </c>
      <c r="U38" s="37"/>
    </row>
    <row r="39" spans="5:21" s="31" customFormat="1" ht="15.75" hidden="1" customHeight="1" x14ac:dyDescent="0.25">
      <c r="E39" s="42"/>
      <c r="L39" s="23">
        <f t="shared" si="11"/>
        <v>0</v>
      </c>
      <c r="N39" s="23">
        <f t="shared" si="1"/>
        <v>0</v>
      </c>
      <c r="P39" s="23">
        <f t="shared" si="2"/>
        <v>0</v>
      </c>
      <c r="S39" s="17">
        <f t="shared" si="12"/>
        <v>0</v>
      </c>
      <c r="U39" s="37"/>
    </row>
    <row r="40" spans="5:21" s="31" customFormat="1" ht="15.75" hidden="1" customHeight="1" x14ac:dyDescent="0.25">
      <c r="E40" s="42"/>
      <c r="L40" s="23">
        <f t="shared" si="11"/>
        <v>0</v>
      </c>
      <c r="N40" s="23">
        <f t="shared" si="1"/>
        <v>0</v>
      </c>
      <c r="P40" s="23">
        <f t="shared" si="2"/>
        <v>0</v>
      </c>
      <c r="S40" s="17">
        <f t="shared" si="12"/>
        <v>0</v>
      </c>
      <c r="U40" s="37"/>
    </row>
    <row r="41" spans="5:21" s="31" customFormat="1" ht="15.75" hidden="1" customHeight="1" x14ac:dyDescent="0.25">
      <c r="E41" s="42"/>
      <c r="L41" s="23">
        <f t="shared" si="11"/>
        <v>0</v>
      </c>
      <c r="N41" s="23">
        <f t="shared" si="1"/>
        <v>0</v>
      </c>
      <c r="P41" s="23">
        <f t="shared" si="2"/>
        <v>0</v>
      </c>
      <c r="S41" s="17">
        <f t="shared" si="12"/>
        <v>0</v>
      </c>
      <c r="U41" s="37"/>
    </row>
    <row r="42" spans="5:21" s="31" customFormat="1" ht="15.75" hidden="1" customHeight="1" x14ac:dyDescent="0.25">
      <c r="E42" s="42"/>
      <c r="L42" s="23">
        <f t="shared" si="11"/>
        <v>0</v>
      </c>
      <c r="N42" s="23">
        <f t="shared" si="1"/>
        <v>0</v>
      </c>
      <c r="P42" s="23">
        <f t="shared" si="2"/>
        <v>0</v>
      </c>
      <c r="S42" s="17">
        <f t="shared" si="12"/>
        <v>0</v>
      </c>
      <c r="U42" s="37"/>
    </row>
    <row r="43" spans="5:21" s="31" customFormat="1" ht="15.75" hidden="1" customHeight="1" x14ac:dyDescent="0.25">
      <c r="E43" s="42"/>
      <c r="L43" s="23">
        <f t="shared" si="11"/>
        <v>0</v>
      </c>
      <c r="N43" s="23">
        <f t="shared" si="1"/>
        <v>0</v>
      </c>
      <c r="P43" s="23">
        <f t="shared" si="2"/>
        <v>0</v>
      </c>
      <c r="S43" s="17">
        <f t="shared" si="12"/>
        <v>0</v>
      </c>
      <c r="U43" s="37"/>
    </row>
    <row r="44" spans="5:21" s="31" customFormat="1" ht="15.75" hidden="1" customHeight="1" x14ac:dyDescent="0.25">
      <c r="E44" s="42"/>
      <c r="L44" s="23">
        <f t="shared" si="11"/>
        <v>0</v>
      </c>
      <c r="N44" s="23">
        <f t="shared" si="1"/>
        <v>0</v>
      </c>
      <c r="P44" s="23">
        <f t="shared" si="2"/>
        <v>0</v>
      </c>
      <c r="S44" s="17">
        <f t="shared" si="12"/>
        <v>0</v>
      </c>
      <c r="U44" s="37"/>
    </row>
    <row r="45" spans="5:21" s="31" customFormat="1" ht="15.75" hidden="1" customHeight="1" x14ac:dyDescent="0.25">
      <c r="E45" s="42"/>
      <c r="L45" s="23">
        <f t="shared" si="11"/>
        <v>0</v>
      </c>
      <c r="N45" s="23">
        <f t="shared" si="1"/>
        <v>0</v>
      </c>
      <c r="P45" s="23">
        <f t="shared" si="2"/>
        <v>0</v>
      </c>
      <c r="S45" s="17">
        <f t="shared" si="12"/>
        <v>0</v>
      </c>
      <c r="U45" s="37"/>
    </row>
    <row r="46" spans="5:21" s="31" customFormat="1" ht="15.75" hidden="1" customHeight="1" x14ac:dyDescent="0.25">
      <c r="E46" s="42"/>
      <c r="L46" s="23">
        <f t="shared" si="11"/>
        <v>0</v>
      </c>
      <c r="N46" s="23">
        <f t="shared" si="1"/>
        <v>0</v>
      </c>
      <c r="P46" s="23">
        <f t="shared" si="2"/>
        <v>0</v>
      </c>
      <c r="S46" s="17">
        <f t="shared" si="12"/>
        <v>0</v>
      </c>
      <c r="U46" s="37"/>
    </row>
    <row r="47" spans="5:21" s="31" customFormat="1" ht="15.75" hidden="1" customHeight="1" x14ac:dyDescent="0.25">
      <c r="E47" s="42"/>
      <c r="L47" s="23">
        <f t="shared" si="11"/>
        <v>0</v>
      </c>
      <c r="N47" s="23">
        <f t="shared" si="1"/>
        <v>0</v>
      </c>
      <c r="P47" s="23">
        <f t="shared" si="2"/>
        <v>0</v>
      </c>
      <c r="S47" s="17">
        <f t="shared" si="12"/>
        <v>0</v>
      </c>
      <c r="U47" s="37"/>
    </row>
    <row r="48" spans="5:21" s="31" customFormat="1" ht="15.75" hidden="1" customHeight="1" x14ac:dyDescent="0.25">
      <c r="E48" s="42"/>
      <c r="L48" s="23">
        <f t="shared" si="11"/>
        <v>0</v>
      </c>
      <c r="N48" s="23">
        <f t="shared" si="1"/>
        <v>0</v>
      </c>
      <c r="P48" s="23">
        <f t="shared" si="2"/>
        <v>0</v>
      </c>
      <c r="S48" s="17">
        <f t="shared" si="12"/>
        <v>0</v>
      </c>
      <c r="U48" s="37"/>
    </row>
    <row r="49" spans="5:21" s="31" customFormat="1" ht="15.75" hidden="1" customHeight="1" x14ac:dyDescent="0.25">
      <c r="E49" s="42"/>
      <c r="L49" s="23">
        <f t="shared" si="11"/>
        <v>0</v>
      </c>
      <c r="N49" s="23">
        <f t="shared" si="1"/>
        <v>0</v>
      </c>
      <c r="P49" s="23">
        <f t="shared" si="2"/>
        <v>0</v>
      </c>
      <c r="S49" s="17">
        <f t="shared" si="12"/>
        <v>0</v>
      </c>
      <c r="U49" s="37"/>
    </row>
    <row r="50" spans="5:21" s="31" customFormat="1" ht="15.75" hidden="1" customHeight="1" x14ac:dyDescent="0.25">
      <c r="E50" s="42"/>
      <c r="L50" s="23">
        <f t="shared" si="11"/>
        <v>0</v>
      </c>
      <c r="N50" s="23">
        <f t="shared" si="1"/>
        <v>0</v>
      </c>
      <c r="P50" s="23">
        <f t="shared" si="2"/>
        <v>0</v>
      </c>
      <c r="S50" s="17">
        <f t="shared" si="12"/>
        <v>0</v>
      </c>
      <c r="U50" s="37"/>
    </row>
    <row r="51" spans="5:21" s="31" customFormat="1" ht="15.75" hidden="1" customHeight="1" x14ac:dyDescent="0.25">
      <c r="E51" s="42"/>
      <c r="L51" s="23">
        <f t="shared" si="11"/>
        <v>0</v>
      </c>
      <c r="N51" s="23">
        <f t="shared" si="1"/>
        <v>0</v>
      </c>
      <c r="P51" s="23">
        <f t="shared" si="2"/>
        <v>0</v>
      </c>
      <c r="S51" s="17">
        <f t="shared" si="12"/>
        <v>0</v>
      </c>
      <c r="U51" s="37"/>
    </row>
    <row r="52" spans="5:21" s="31" customFormat="1" ht="15.75" hidden="1" customHeight="1" x14ac:dyDescent="0.25">
      <c r="E52" s="42"/>
      <c r="L52" s="23">
        <f t="shared" si="11"/>
        <v>0</v>
      </c>
      <c r="N52" s="23">
        <f t="shared" si="1"/>
        <v>0</v>
      </c>
      <c r="P52" s="23">
        <f t="shared" si="2"/>
        <v>0</v>
      </c>
      <c r="S52" s="17">
        <f t="shared" si="12"/>
        <v>0</v>
      </c>
      <c r="U52" s="37"/>
    </row>
    <row r="53" spans="5:21" s="31" customFormat="1" ht="3" hidden="1" customHeight="1" x14ac:dyDescent="0.25">
      <c r="E53" s="42"/>
      <c r="L53" s="23">
        <f t="shared" si="11"/>
        <v>0</v>
      </c>
      <c r="N53" s="23">
        <f t="shared" si="1"/>
        <v>0</v>
      </c>
      <c r="P53" s="23">
        <f t="shared" si="2"/>
        <v>0</v>
      </c>
      <c r="S53" s="17">
        <f t="shared" si="12"/>
        <v>0</v>
      </c>
      <c r="U53" s="37"/>
    </row>
    <row r="54" spans="5:21" s="31" customFormat="1" ht="15.75" hidden="1" customHeight="1" x14ac:dyDescent="0.25">
      <c r="E54" s="42"/>
      <c r="L54" s="23">
        <f t="shared" si="11"/>
        <v>0</v>
      </c>
      <c r="N54" s="23">
        <f t="shared" si="1"/>
        <v>0</v>
      </c>
      <c r="P54" s="23">
        <f t="shared" si="2"/>
        <v>0</v>
      </c>
      <c r="S54" s="17">
        <f t="shared" si="12"/>
        <v>0</v>
      </c>
      <c r="U54" s="37"/>
    </row>
    <row r="55" spans="5:21" s="31" customFormat="1" ht="15.75" hidden="1" customHeight="1" x14ac:dyDescent="0.25">
      <c r="E55" s="42"/>
      <c r="L55" s="23">
        <f t="shared" si="11"/>
        <v>0</v>
      </c>
      <c r="N55" s="23">
        <f t="shared" si="1"/>
        <v>0</v>
      </c>
      <c r="P55" s="23">
        <f t="shared" si="2"/>
        <v>0</v>
      </c>
      <c r="S55" s="17">
        <f t="shared" si="12"/>
        <v>0</v>
      </c>
      <c r="U55" s="37"/>
    </row>
    <row r="56" spans="5:21" s="31" customFormat="1" ht="15.75" hidden="1" customHeight="1" x14ac:dyDescent="0.25">
      <c r="E56" s="42"/>
      <c r="L56" s="23">
        <f t="shared" si="11"/>
        <v>0</v>
      </c>
      <c r="N56" s="23">
        <f t="shared" si="1"/>
        <v>0</v>
      </c>
      <c r="P56" s="23">
        <f t="shared" si="2"/>
        <v>0</v>
      </c>
      <c r="S56" s="17">
        <f t="shared" si="12"/>
        <v>0</v>
      </c>
      <c r="U56" s="37"/>
    </row>
    <row r="57" spans="5:21" s="31" customFormat="1" ht="15.75" hidden="1" customHeight="1" x14ac:dyDescent="0.25">
      <c r="E57" s="42"/>
      <c r="L57" s="23">
        <f t="shared" si="11"/>
        <v>0</v>
      </c>
      <c r="N57" s="23">
        <f t="shared" si="1"/>
        <v>0</v>
      </c>
      <c r="P57" s="23">
        <f t="shared" si="2"/>
        <v>0</v>
      </c>
      <c r="S57" s="17">
        <f t="shared" si="12"/>
        <v>0</v>
      </c>
      <c r="U57" s="37"/>
    </row>
    <row r="58" spans="5:21" s="31" customFormat="1" ht="15.75" hidden="1" customHeight="1" x14ac:dyDescent="0.25">
      <c r="E58" s="42"/>
      <c r="L58" s="23">
        <f t="shared" si="11"/>
        <v>0</v>
      </c>
      <c r="N58" s="23">
        <f t="shared" si="1"/>
        <v>0</v>
      </c>
      <c r="P58" s="23">
        <f t="shared" si="2"/>
        <v>0</v>
      </c>
      <c r="S58" s="17">
        <f t="shared" si="12"/>
        <v>0</v>
      </c>
      <c r="U58" s="37"/>
    </row>
    <row r="59" spans="5:21" s="31" customFormat="1" ht="15.75" hidden="1" customHeight="1" x14ac:dyDescent="0.25">
      <c r="E59" s="42"/>
      <c r="L59" s="23">
        <f t="shared" si="11"/>
        <v>0</v>
      </c>
      <c r="N59" s="23">
        <f t="shared" si="1"/>
        <v>0</v>
      </c>
      <c r="P59" s="23">
        <f t="shared" si="2"/>
        <v>0</v>
      </c>
      <c r="S59" s="17">
        <f t="shared" si="12"/>
        <v>0</v>
      </c>
      <c r="U59" s="37"/>
    </row>
    <row r="60" spans="5:21" s="31" customFormat="1" ht="15.75" hidden="1" customHeight="1" x14ac:dyDescent="0.25">
      <c r="E60" s="42"/>
      <c r="L60" s="23">
        <f t="shared" si="11"/>
        <v>0</v>
      </c>
      <c r="N60" s="23">
        <f t="shared" si="1"/>
        <v>0</v>
      </c>
      <c r="P60" s="23">
        <f t="shared" si="2"/>
        <v>0</v>
      </c>
      <c r="S60" s="17">
        <f t="shared" si="12"/>
        <v>0</v>
      </c>
      <c r="U60" s="37"/>
    </row>
    <row r="61" spans="5:21" s="31" customFormat="1" ht="15.75" hidden="1" customHeight="1" x14ac:dyDescent="0.25">
      <c r="E61" s="42"/>
      <c r="L61" s="23">
        <f t="shared" si="11"/>
        <v>0</v>
      </c>
      <c r="N61" s="23">
        <f t="shared" si="1"/>
        <v>0</v>
      </c>
      <c r="P61" s="23">
        <f t="shared" si="2"/>
        <v>0</v>
      </c>
      <c r="S61" s="17">
        <f t="shared" si="12"/>
        <v>0</v>
      </c>
      <c r="U61" s="37"/>
    </row>
    <row r="62" spans="5:21" s="31" customFormat="1" ht="15.75" hidden="1" customHeight="1" x14ac:dyDescent="0.25">
      <c r="E62" s="42"/>
      <c r="L62" s="23">
        <f t="shared" si="11"/>
        <v>0</v>
      </c>
      <c r="N62" s="23">
        <f t="shared" si="1"/>
        <v>0</v>
      </c>
      <c r="P62" s="23">
        <f t="shared" si="2"/>
        <v>0</v>
      </c>
      <c r="S62" s="17">
        <f t="shared" si="12"/>
        <v>0</v>
      </c>
      <c r="U62" s="37"/>
    </row>
    <row r="63" spans="5:21" s="31" customFormat="1" ht="15.75" hidden="1" customHeight="1" x14ac:dyDescent="0.25">
      <c r="E63" s="42"/>
      <c r="L63" s="23">
        <f t="shared" si="11"/>
        <v>0</v>
      </c>
      <c r="N63" s="23">
        <f t="shared" si="1"/>
        <v>0</v>
      </c>
      <c r="P63" s="23">
        <f t="shared" si="2"/>
        <v>0</v>
      </c>
      <c r="S63" s="17">
        <f t="shared" si="12"/>
        <v>0</v>
      </c>
      <c r="U63" s="37"/>
    </row>
    <row r="64" spans="5:21" s="31" customFormat="1" ht="15.75" hidden="1" customHeight="1" x14ac:dyDescent="0.25">
      <c r="E64" s="42"/>
      <c r="L64" s="23">
        <f t="shared" si="11"/>
        <v>0</v>
      </c>
      <c r="N64" s="23">
        <f t="shared" si="1"/>
        <v>0</v>
      </c>
      <c r="P64" s="23">
        <f t="shared" si="2"/>
        <v>0</v>
      </c>
      <c r="S64" s="17">
        <f t="shared" si="12"/>
        <v>0</v>
      </c>
      <c r="U64" s="37"/>
    </row>
    <row r="65" spans="1:24" s="31" customFormat="1" ht="15.75" hidden="1" customHeight="1" x14ac:dyDescent="0.25">
      <c r="E65" s="42"/>
      <c r="L65" s="23">
        <f t="shared" si="11"/>
        <v>0</v>
      </c>
      <c r="N65" s="23">
        <f t="shared" si="1"/>
        <v>0</v>
      </c>
      <c r="P65" s="23">
        <f t="shared" si="2"/>
        <v>0</v>
      </c>
      <c r="S65" s="17">
        <f t="shared" si="12"/>
        <v>0</v>
      </c>
      <c r="U65" s="37"/>
    </row>
    <row r="66" spans="1:24" s="31" customFormat="1" x14ac:dyDescent="0.25">
      <c r="A66" s="43"/>
      <c r="B66" s="44" t="s">
        <v>50</v>
      </c>
      <c r="C66" s="14" t="s">
        <v>51</v>
      </c>
      <c r="D66" s="15" t="s">
        <v>52</v>
      </c>
      <c r="E66" s="13" t="s">
        <v>22</v>
      </c>
      <c r="F66" s="13" t="s">
        <v>53</v>
      </c>
      <c r="G66" s="13">
        <v>2</v>
      </c>
      <c r="H66" s="13">
        <v>0</v>
      </c>
      <c r="I66" s="13">
        <v>0</v>
      </c>
      <c r="J66" s="13">
        <v>1</v>
      </c>
      <c r="K66" s="13">
        <v>0</v>
      </c>
      <c r="L66" s="23">
        <f t="shared" ref="L66:L68" si="13">K66*0.005</f>
        <v>0</v>
      </c>
      <c r="M66" s="13">
        <v>799</v>
      </c>
      <c r="N66" s="23">
        <f t="shared" si="1"/>
        <v>0.79900000000000004</v>
      </c>
      <c r="O66" s="13">
        <v>799</v>
      </c>
      <c r="P66" s="23">
        <f t="shared" si="2"/>
        <v>0.79900000000000004</v>
      </c>
      <c r="Q66" s="13">
        <v>0</v>
      </c>
      <c r="R66" s="16">
        <v>0</v>
      </c>
      <c r="S66" s="17">
        <f t="shared" si="12"/>
        <v>4.5979999999999999</v>
      </c>
      <c r="T66" s="40"/>
      <c r="U66" s="41"/>
      <c r="V66" s="38"/>
      <c r="W66" s="38"/>
      <c r="X66" s="38"/>
    </row>
    <row r="67" spans="1:24" s="31" customFormat="1" ht="15" customHeight="1" x14ac:dyDescent="0.25">
      <c r="A67" s="44"/>
      <c r="B67" s="44" t="s">
        <v>55</v>
      </c>
      <c r="C67" s="14" t="s">
        <v>56</v>
      </c>
      <c r="D67" s="15" t="s">
        <v>57</v>
      </c>
      <c r="E67" s="13" t="s">
        <v>54</v>
      </c>
      <c r="F67" s="13" t="s">
        <v>30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23">
        <f t="shared" si="13"/>
        <v>0</v>
      </c>
      <c r="M67" s="13">
        <v>1327</v>
      </c>
      <c r="N67" s="23">
        <f t="shared" si="1"/>
        <v>1.327</v>
      </c>
      <c r="O67" s="13">
        <v>1327</v>
      </c>
      <c r="P67" s="23">
        <f t="shared" si="2"/>
        <v>1.327</v>
      </c>
      <c r="Q67" s="13">
        <v>0</v>
      </c>
      <c r="R67" s="16">
        <v>0</v>
      </c>
      <c r="S67" s="17">
        <f t="shared" si="12"/>
        <v>2.6539999999999999</v>
      </c>
      <c r="T67" s="62" t="s">
        <v>58</v>
      </c>
      <c r="U67" s="63"/>
    </row>
    <row r="68" spans="1:24" s="31" customFormat="1" ht="15" customHeight="1" x14ac:dyDescent="0.25">
      <c r="A68" s="13"/>
      <c r="B68" s="13" t="s">
        <v>55</v>
      </c>
      <c r="C68" s="14" t="s">
        <v>63</v>
      </c>
      <c r="D68" s="15" t="s">
        <v>64</v>
      </c>
      <c r="E68" s="13" t="s">
        <v>22</v>
      </c>
      <c r="F68" s="13" t="s">
        <v>65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23">
        <f t="shared" si="13"/>
        <v>0</v>
      </c>
      <c r="M68" s="13">
        <v>1756</v>
      </c>
      <c r="N68" s="23">
        <f t="shared" ref="N68" si="14">M68*0.001</f>
        <v>1.756</v>
      </c>
      <c r="O68" s="13">
        <v>1756</v>
      </c>
      <c r="P68" s="23">
        <f t="shared" ref="P68" si="15">O68*0.001</f>
        <v>1.756</v>
      </c>
      <c r="Q68" s="13">
        <v>0</v>
      </c>
      <c r="R68" s="16">
        <v>0</v>
      </c>
      <c r="S68" s="17">
        <f t="shared" si="12"/>
        <v>3.512</v>
      </c>
      <c r="T68" s="20"/>
      <c r="U68" s="41"/>
    </row>
    <row r="69" spans="1:24" s="31" customFormat="1" x14ac:dyDescent="0.25">
      <c r="A69" s="13"/>
      <c r="B69" s="13"/>
      <c r="C69" s="14"/>
      <c r="D69" s="15"/>
      <c r="E69" s="13"/>
      <c r="F69" s="13"/>
      <c r="G69" s="13"/>
      <c r="H69" s="13"/>
      <c r="I69" s="13"/>
      <c r="J69" s="13"/>
      <c r="K69" s="7"/>
      <c r="L69" s="8"/>
      <c r="M69" s="7"/>
      <c r="N69" s="8"/>
      <c r="O69" s="7"/>
      <c r="P69" s="8"/>
      <c r="Q69" s="7"/>
      <c r="R69" s="8"/>
      <c r="S69" s="9"/>
      <c r="T69" s="40"/>
      <c r="U69" s="41"/>
      <c r="V69" s="38"/>
      <c r="W69" s="38"/>
      <c r="X69" s="38"/>
    </row>
    <row r="70" spans="1:24" ht="15.75" hidden="1" customHeight="1" x14ac:dyDescent="0.25">
      <c r="E70" s="35"/>
      <c r="S70" s="21"/>
      <c r="U70" s="22"/>
    </row>
    <row r="71" spans="1:24" ht="15.75" hidden="1" customHeight="1" x14ac:dyDescent="0.25">
      <c r="E71" s="35"/>
      <c r="S71" s="21"/>
      <c r="U71" s="22"/>
    </row>
    <row r="72" spans="1:24" ht="15.75" hidden="1" customHeight="1" x14ac:dyDescent="0.25">
      <c r="E72" s="35"/>
      <c r="S72" s="21"/>
      <c r="U72" s="22"/>
    </row>
    <row r="73" spans="1:24" ht="15.75" hidden="1" customHeight="1" x14ac:dyDescent="0.25">
      <c r="E73" s="35"/>
      <c r="S73" s="21"/>
      <c r="U73" s="22"/>
    </row>
    <row r="74" spans="1:24" ht="15.75" hidden="1" customHeight="1" x14ac:dyDescent="0.25">
      <c r="E74" s="35"/>
      <c r="S74" s="21"/>
      <c r="U74" s="22"/>
    </row>
    <row r="75" spans="1:24" ht="15.75" hidden="1" customHeight="1" x14ac:dyDescent="0.25">
      <c r="E75" s="35"/>
      <c r="S75" s="21"/>
      <c r="U75" s="22"/>
    </row>
    <row r="76" spans="1:24" ht="15.75" hidden="1" customHeight="1" x14ac:dyDescent="0.25">
      <c r="E76" s="35"/>
      <c r="S76" s="21"/>
      <c r="U76" s="22"/>
    </row>
    <row r="77" spans="1:24" ht="15.75" hidden="1" customHeight="1" x14ac:dyDescent="0.25">
      <c r="E77" s="35"/>
      <c r="S77" s="21"/>
      <c r="U77" s="22"/>
    </row>
    <row r="78" spans="1:24" ht="15.75" hidden="1" customHeight="1" x14ac:dyDescent="0.25">
      <c r="E78" s="35"/>
      <c r="S78" s="21"/>
      <c r="U78" s="22"/>
    </row>
    <row r="79" spans="1:24" ht="15.75" hidden="1" customHeight="1" x14ac:dyDescent="0.25">
      <c r="E79" s="35"/>
      <c r="S79" s="21"/>
      <c r="U79" s="22"/>
    </row>
    <row r="80" spans="1:24" ht="15.75" hidden="1" customHeight="1" x14ac:dyDescent="0.25">
      <c r="E80" s="35"/>
      <c r="S80" s="21"/>
      <c r="U80" s="22"/>
    </row>
    <row r="81" spans="5:21" ht="15.75" hidden="1" customHeight="1" x14ac:dyDescent="0.25">
      <c r="E81" s="35"/>
      <c r="S81" s="21"/>
      <c r="U81" s="22"/>
    </row>
    <row r="82" spans="5:21" ht="15.75" hidden="1" customHeight="1" x14ac:dyDescent="0.25">
      <c r="E82" s="35"/>
      <c r="S82" s="21"/>
      <c r="U82" s="22"/>
    </row>
    <row r="83" spans="5:21" ht="15.75" hidden="1" customHeight="1" x14ac:dyDescent="0.25">
      <c r="E83" s="35"/>
      <c r="S83" s="21"/>
      <c r="U83" s="22"/>
    </row>
    <row r="84" spans="5:21" ht="15.75" hidden="1" customHeight="1" x14ac:dyDescent="0.25">
      <c r="E84" s="35"/>
      <c r="S84" s="21"/>
      <c r="U84" s="22"/>
    </row>
    <row r="85" spans="5:21" ht="15.75" hidden="1" customHeight="1" x14ac:dyDescent="0.25">
      <c r="E85" s="35"/>
      <c r="S85" s="21"/>
      <c r="U85" s="22"/>
    </row>
    <row r="86" spans="5:21" ht="15.75" hidden="1" customHeight="1" x14ac:dyDescent="0.25">
      <c r="E86" s="35"/>
      <c r="S86" s="21"/>
      <c r="U86" s="22"/>
    </row>
    <row r="87" spans="5:21" ht="15.75" hidden="1" customHeight="1" x14ac:dyDescent="0.25">
      <c r="E87" s="35"/>
      <c r="S87" s="21"/>
      <c r="U87" s="22"/>
    </row>
    <row r="88" spans="5:21" ht="15.75" hidden="1" customHeight="1" x14ac:dyDescent="0.25">
      <c r="E88" s="35"/>
      <c r="S88" s="21"/>
      <c r="U88" s="22"/>
    </row>
    <row r="89" spans="5:21" ht="15.75" hidden="1" customHeight="1" x14ac:dyDescent="0.25">
      <c r="E89" s="35"/>
      <c r="S89" s="21"/>
      <c r="U89" s="22"/>
    </row>
    <row r="90" spans="5:21" ht="15.75" hidden="1" customHeight="1" x14ac:dyDescent="0.25">
      <c r="E90" s="35"/>
      <c r="S90" s="21"/>
      <c r="U90" s="22"/>
    </row>
    <row r="91" spans="5:21" ht="15.75" hidden="1" customHeight="1" x14ac:dyDescent="0.25">
      <c r="E91" s="35"/>
      <c r="S91" s="21"/>
      <c r="U91" s="22"/>
    </row>
    <row r="92" spans="5:21" ht="15.75" hidden="1" customHeight="1" x14ac:dyDescent="0.25">
      <c r="E92" s="35"/>
      <c r="S92" s="21"/>
      <c r="U92" s="22"/>
    </row>
    <row r="93" spans="5:21" ht="15.75" hidden="1" customHeight="1" x14ac:dyDescent="0.25">
      <c r="E93" s="35"/>
      <c r="S93" s="21"/>
      <c r="U93" s="22"/>
    </row>
    <row r="94" spans="5:21" ht="15.75" hidden="1" customHeight="1" x14ac:dyDescent="0.25">
      <c r="E94" s="35"/>
      <c r="S94" s="21"/>
      <c r="U94" s="22"/>
    </row>
    <row r="95" spans="5:21" ht="3" hidden="1" customHeight="1" x14ac:dyDescent="0.25">
      <c r="E95" s="35"/>
      <c r="S95" s="21"/>
      <c r="U95" s="22"/>
    </row>
    <row r="96" spans="5:21" ht="15.75" hidden="1" customHeight="1" x14ac:dyDescent="0.25">
      <c r="E96" s="35"/>
      <c r="S96" s="21"/>
      <c r="U96" s="22"/>
    </row>
    <row r="97" spans="1:21" ht="15.75" hidden="1" customHeight="1" x14ac:dyDescent="0.25">
      <c r="E97" s="35"/>
      <c r="S97" s="21"/>
      <c r="U97" s="22"/>
    </row>
    <row r="98" spans="1:21" ht="15.75" hidden="1" customHeight="1" x14ac:dyDescent="0.25">
      <c r="E98" s="35"/>
      <c r="S98" s="21"/>
      <c r="U98" s="22"/>
    </row>
    <row r="99" spans="1:21" ht="15.75" hidden="1" customHeight="1" x14ac:dyDescent="0.25">
      <c r="E99" s="35"/>
      <c r="S99" s="21"/>
      <c r="U99" s="22"/>
    </row>
    <row r="100" spans="1:21" ht="15.75" hidden="1" customHeight="1" x14ac:dyDescent="0.25">
      <c r="E100" s="35"/>
      <c r="S100" s="21"/>
      <c r="U100" s="22"/>
    </row>
    <row r="101" spans="1:21" ht="15.75" hidden="1" customHeight="1" x14ac:dyDescent="0.25">
      <c r="E101" s="35"/>
      <c r="S101" s="21"/>
      <c r="U101" s="22"/>
    </row>
    <row r="102" spans="1:21" ht="15.75" hidden="1" customHeight="1" x14ac:dyDescent="0.25">
      <c r="E102" s="35"/>
      <c r="S102" s="21"/>
      <c r="U102" s="22"/>
    </row>
    <row r="103" spans="1:21" ht="15.75" hidden="1" customHeight="1" x14ac:dyDescent="0.25">
      <c r="E103" s="35"/>
      <c r="S103" s="21"/>
      <c r="U103" s="22"/>
    </row>
    <row r="104" spans="1:21" ht="15.75" hidden="1" customHeight="1" x14ac:dyDescent="0.25">
      <c r="E104" s="35"/>
      <c r="S104" s="21"/>
      <c r="U104" s="22"/>
    </row>
    <row r="105" spans="1:21" ht="15.75" hidden="1" customHeight="1" x14ac:dyDescent="0.25">
      <c r="E105" s="35"/>
      <c r="S105" s="21"/>
      <c r="U105" s="22"/>
    </row>
    <row r="106" spans="1:21" ht="15.75" hidden="1" customHeight="1" x14ac:dyDescent="0.25">
      <c r="E106" s="35"/>
      <c r="S106" s="21"/>
      <c r="U106" s="22"/>
    </row>
    <row r="107" spans="1:21" ht="15.75" hidden="1" customHeight="1" x14ac:dyDescent="0.25">
      <c r="E107" s="35"/>
      <c r="S107" s="21"/>
      <c r="U107" s="22"/>
    </row>
    <row r="108" spans="1:21" ht="15.75" customHeight="1" x14ac:dyDescent="0.25">
      <c r="B108" s="48" t="s">
        <v>78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50"/>
    </row>
    <row r="109" spans="1:21" ht="15.75" customHeight="1" x14ac:dyDescent="0.25"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50"/>
    </row>
    <row r="110" spans="1:21" s="31" customFormat="1" ht="15" customHeight="1" x14ac:dyDescent="0.25">
      <c r="A110" s="13"/>
      <c r="B110" s="13" t="s">
        <v>44</v>
      </c>
      <c r="C110" s="14" t="s">
        <v>66</v>
      </c>
      <c r="D110" s="15" t="s">
        <v>67</v>
      </c>
      <c r="E110" s="13" t="s">
        <v>22</v>
      </c>
      <c r="F110" s="13" t="s">
        <v>68</v>
      </c>
      <c r="G110" s="13">
        <v>0</v>
      </c>
      <c r="H110" s="13">
        <v>1</v>
      </c>
      <c r="I110" s="13">
        <v>0</v>
      </c>
      <c r="J110" s="13">
        <v>0</v>
      </c>
      <c r="K110" s="13">
        <v>0</v>
      </c>
      <c r="L110" s="16">
        <f t="shared" ref="L110:L112" si="16">K110*0.005</f>
        <v>0</v>
      </c>
      <c r="M110" s="13">
        <v>2376</v>
      </c>
      <c r="N110" s="16">
        <f t="shared" ref="N110:N112" si="17">M110*0.001</f>
        <v>2.3759999999999999</v>
      </c>
      <c r="O110" s="13">
        <v>2376</v>
      </c>
      <c r="P110" s="16">
        <f t="shared" ref="P110:P112" si="18">O110*0.001</f>
        <v>2.3759999999999999</v>
      </c>
      <c r="Q110" s="13">
        <v>0</v>
      </c>
      <c r="R110" s="16">
        <f>Q110*0.002</f>
        <v>0</v>
      </c>
      <c r="S110" s="17">
        <f>G110+H110+I110+J110+L110+N110+P110+R110</f>
        <v>5.7519999999999998</v>
      </c>
      <c r="T110" s="45"/>
      <c r="U110" s="46"/>
    </row>
    <row r="111" spans="1:21" s="31" customFormat="1" ht="15" customHeight="1" x14ac:dyDescent="0.25">
      <c r="A111" s="13"/>
      <c r="B111" s="13" t="s">
        <v>44</v>
      </c>
      <c r="C111" s="14" t="s">
        <v>69</v>
      </c>
      <c r="D111" s="15" t="s">
        <v>70</v>
      </c>
      <c r="E111" s="13" t="s">
        <v>22</v>
      </c>
      <c r="F111" s="13" t="s">
        <v>68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6">
        <f t="shared" si="16"/>
        <v>0</v>
      </c>
      <c r="M111" s="13">
        <v>4337</v>
      </c>
      <c r="N111" s="16">
        <f t="shared" si="17"/>
        <v>4.3369999999999997</v>
      </c>
      <c r="O111" s="13">
        <v>4337</v>
      </c>
      <c r="P111" s="16">
        <f t="shared" si="18"/>
        <v>4.3369999999999997</v>
      </c>
      <c r="Q111" s="13">
        <v>0</v>
      </c>
      <c r="R111" s="16">
        <f>Q111*0.002</f>
        <v>0</v>
      </c>
      <c r="S111" s="17">
        <f t="shared" ref="S111:S112" si="19">G111+H111+I111+J111+L111+N111+P111+R111</f>
        <v>8.6739999999999995</v>
      </c>
      <c r="T111" s="47"/>
      <c r="U111" s="47"/>
    </row>
    <row r="112" spans="1:21" s="31" customFormat="1" ht="15" customHeight="1" x14ac:dyDescent="0.25">
      <c r="A112" s="13"/>
      <c r="B112" s="13" t="s">
        <v>44</v>
      </c>
      <c r="C112" s="14" t="s">
        <v>71</v>
      </c>
      <c r="D112" s="15" t="s">
        <v>72</v>
      </c>
      <c r="E112" s="13" t="s">
        <v>22</v>
      </c>
      <c r="F112" s="13" t="s">
        <v>68</v>
      </c>
      <c r="G112" s="13">
        <v>0</v>
      </c>
      <c r="H112" s="13">
        <v>0</v>
      </c>
      <c r="I112" s="13">
        <v>0</v>
      </c>
      <c r="J112" s="13">
        <v>1</v>
      </c>
      <c r="K112" s="13">
        <v>1258</v>
      </c>
      <c r="L112" s="16">
        <f t="shared" si="16"/>
        <v>6.29</v>
      </c>
      <c r="M112" s="13">
        <v>3942</v>
      </c>
      <c r="N112" s="16">
        <f t="shared" si="17"/>
        <v>3.9420000000000002</v>
      </c>
      <c r="O112" s="13">
        <v>470</v>
      </c>
      <c r="P112" s="16">
        <f t="shared" si="18"/>
        <v>0.47000000000000003</v>
      </c>
      <c r="Q112" s="13">
        <v>0</v>
      </c>
      <c r="R112" s="16">
        <v>0</v>
      </c>
      <c r="S112" s="17">
        <f t="shared" si="19"/>
        <v>11.702</v>
      </c>
      <c r="T112" s="47"/>
      <c r="U112" s="47"/>
    </row>
    <row r="113" spans="19:25" ht="15.75" customHeight="1" x14ac:dyDescent="0.25">
      <c r="S113" s="21"/>
      <c r="U113" s="22"/>
      <c r="Y113" s="24"/>
    </row>
    <row r="114" spans="19:25" ht="15.75" customHeight="1" x14ac:dyDescent="0.25">
      <c r="S114" s="21"/>
      <c r="U114" s="22"/>
    </row>
    <row r="115" spans="19:25" ht="15.75" customHeight="1" x14ac:dyDescent="0.25">
      <c r="S115" s="21"/>
      <c r="U115" s="22"/>
    </row>
    <row r="116" spans="19:25" ht="15.75" customHeight="1" x14ac:dyDescent="0.25">
      <c r="S116" s="21"/>
      <c r="U116" s="22"/>
    </row>
    <row r="117" spans="19:25" ht="15.75" customHeight="1" x14ac:dyDescent="0.25">
      <c r="S117" s="21"/>
      <c r="U117" s="22"/>
    </row>
    <row r="118" spans="19:25" ht="15.75" customHeight="1" x14ac:dyDescent="0.25">
      <c r="S118" s="21"/>
      <c r="U118" s="22"/>
    </row>
    <row r="119" spans="19:25" ht="15.75" customHeight="1" x14ac:dyDescent="0.25">
      <c r="S119" s="21"/>
      <c r="U119" s="22"/>
    </row>
    <row r="120" spans="19:25" ht="15.75" customHeight="1" x14ac:dyDescent="0.25">
      <c r="S120" s="21"/>
      <c r="U120" s="22"/>
    </row>
    <row r="121" spans="19:25" ht="15.75" customHeight="1" x14ac:dyDescent="0.25">
      <c r="S121" s="21"/>
      <c r="U121" s="22"/>
    </row>
    <row r="122" spans="19:25" ht="15.75" customHeight="1" x14ac:dyDescent="0.25">
      <c r="S122" s="21"/>
      <c r="U122" s="22"/>
    </row>
  </sheetData>
  <mergeCells count="10">
    <mergeCell ref="B108:U109"/>
    <mergeCell ref="K2:R2"/>
    <mergeCell ref="S2:U2"/>
    <mergeCell ref="A1:U1"/>
    <mergeCell ref="A18:U18"/>
    <mergeCell ref="G2:J2"/>
    <mergeCell ref="A2:F2"/>
    <mergeCell ref="T11:U11"/>
    <mergeCell ref="T67:U67"/>
    <mergeCell ref="T16:U16"/>
  </mergeCells>
  <phoneticPr fontId="17" type="noConversion"/>
  <pageMargins left="0.51181102362204722" right="0.51181102362204722" top="0.78740157480314965" bottom="0.78740157480314965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FDE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LESTE5</dc:creator>
  <cp:keywords/>
  <dc:description/>
  <cp:lastModifiedBy>Heliana Maria Carneiro Quintela</cp:lastModifiedBy>
  <cp:revision/>
  <cp:lastPrinted>2024-02-01T16:50:51Z</cp:lastPrinted>
  <dcterms:created xsi:type="dcterms:W3CDTF">2022-11-27T10:58:52Z</dcterms:created>
  <dcterms:modified xsi:type="dcterms:W3CDTF">2026-01-30T23:10:02Z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0x010100C5B20CCE17B0BA49B80D541042B44E82</vt:lpwstr>
  </property>
</Properties>
</file>