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dison.souza\Downloads\"/>
    </mc:Choice>
  </mc:AlternateContent>
  <xr:revisionPtr revIDLastSave="0" documentId="13_ncr:1_{F055A905-36DE-4710-BCFC-2A6B8E68A7DC}" xr6:coauthVersionLast="47" xr6:coauthVersionMax="47" xr10:uidLastSave="{00000000-0000-0000-0000-000000000000}"/>
  <bookViews>
    <workbookView xWindow="-120" yWindow="-120" windowWidth="29040" windowHeight="15840" tabRatio="833" activeTab="7" xr2:uid="{00000000-000D-0000-FFFF-FFFF00000000}"/>
  </bookViews>
  <sheets>
    <sheet name="FICHA 101 (PG 1)" sheetId="1" r:id="rId1"/>
    <sheet name="FICHA 101 VERSO (PG 2)" sheetId="2" r:id="rId2"/>
    <sheet name="FICHA 101 (PG 3)" sheetId="3" r:id="rId3"/>
    <sheet name="FICHA 101 VERSO (PG 4)" sheetId="4" r:id="rId4"/>
    <sheet name="FICHA 101 (PG 5)" sheetId="5" r:id="rId5"/>
    <sheet name="FICHA 101 VERSO (PG 6)" sheetId="6" r:id="rId6"/>
    <sheet name="FICHA 101 (PG 7)" sheetId="7" r:id="rId7"/>
    <sheet name="FICHA 101 VERSO (PG 8)" sheetId="8" r:id="rId8"/>
  </sheets>
  <definedNames>
    <definedName name="_xlnm.Print_Area" localSheetId="0">'FICHA 101 (PG 1)'!$E$1:$BF$64</definedName>
    <definedName name="_xlnm.Print_Area" localSheetId="2">'FICHA 101 (PG 3)'!$E$1:$BF$64</definedName>
    <definedName name="_xlnm.Print_Area" localSheetId="4">'FICHA 101 (PG 5)'!$E$1:$BF$64</definedName>
    <definedName name="_xlnm.Print_Area" localSheetId="6">'FICHA 101 (PG 7)'!$E$1:$BF$64</definedName>
    <definedName name="_xlnm.Print_Area" localSheetId="1">'FICHA 101 VERSO (PG 2)'!$E$2:$BQ$56</definedName>
    <definedName name="_xlnm.Print_Area" localSheetId="3">'FICHA 101 VERSO (PG 4)'!$E$2:$BQ$56</definedName>
    <definedName name="_xlnm.Print_Area" localSheetId="5">'FICHA 101 VERSO (PG 6)'!$E$2:$BQ$56</definedName>
    <definedName name="_xlnm.Print_Area" localSheetId="7">'FICHA 101 VERSO (PG 8)'!$E$2:$BQ$56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47" i="1" l="1"/>
  <c r="AM53" i="8"/>
  <c r="F53" i="8"/>
  <c r="H46" i="8"/>
  <c r="AA45" i="8"/>
  <c r="F43" i="8"/>
  <c r="H37" i="8"/>
  <c r="E37" i="8"/>
  <c r="H36" i="8"/>
  <c r="E36" i="8"/>
  <c r="H35" i="8"/>
  <c r="E35" i="8"/>
  <c r="H34" i="8"/>
  <c r="E34" i="8"/>
  <c r="H33" i="8"/>
  <c r="E33" i="8"/>
  <c r="H32" i="8"/>
  <c r="E32" i="8"/>
  <c r="H31" i="8"/>
  <c r="E31" i="8"/>
  <c r="H30" i="8"/>
  <c r="E30" i="8"/>
  <c r="H29" i="8"/>
  <c r="E29" i="8"/>
  <c r="H28" i="8"/>
  <c r="E28" i="8"/>
  <c r="H27" i="8"/>
  <c r="E27" i="8"/>
  <c r="H26" i="8"/>
  <c r="E26" i="8"/>
  <c r="H25" i="8"/>
  <c r="E25" i="8"/>
  <c r="H24" i="8"/>
  <c r="E24" i="8"/>
  <c r="H23" i="8"/>
  <c r="E23" i="8"/>
  <c r="H22" i="8"/>
  <c r="E22" i="8"/>
  <c r="H21" i="8"/>
  <c r="E21" i="8"/>
  <c r="H20" i="8"/>
  <c r="E20" i="8"/>
  <c r="H19" i="8"/>
  <c r="E19" i="8"/>
  <c r="H18" i="8"/>
  <c r="E18" i="8"/>
  <c r="H17" i="8"/>
  <c r="E17" i="8"/>
  <c r="H16" i="8"/>
  <c r="E16" i="8"/>
  <c r="H15" i="8"/>
  <c r="E15" i="8"/>
  <c r="H14" i="8"/>
  <c r="E14" i="8"/>
  <c r="H13" i="8"/>
  <c r="E13" i="8"/>
  <c r="X7" i="8"/>
  <c r="AX3" i="8"/>
  <c r="E3" i="8"/>
  <c r="G58" i="7"/>
  <c r="E58" i="7"/>
  <c r="G57" i="7"/>
  <c r="E57" i="7"/>
  <c r="G56" i="7"/>
  <c r="E56" i="7"/>
  <c r="G55" i="7"/>
  <c r="E55" i="7"/>
  <c r="G54" i="7"/>
  <c r="E54" i="7"/>
  <c r="G53" i="7"/>
  <c r="E53" i="7"/>
  <c r="G52" i="7"/>
  <c r="E52" i="7"/>
  <c r="G51" i="7"/>
  <c r="E51" i="7"/>
  <c r="G50" i="7"/>
  <c r="E50" i="7"/>
  <c r="G49" i="7"/>
  <c r="E49" i="7"/>
  <c r="G48" i="7"/>
  <c r="E48" i="7"/>
  <c r="G47" i="7"/>
  <c r="E47" i="7"/>
  <c r="G46" i="7"/>
  <c r="E46" i="7"/>
  <c r="G45" i="7"/>
  <c r="E45" i="7"/>
  <c r="G44" i="7"/>
  <c r="E44" i="7"/>
  <c r="G43" i="7"/>
  <c r="E43" i="7"/>
  <c r="G42" i="7"/>
  <c r="E42" i="7"/>
  <c r="G41" i="7"/>
  <c r="E41" i="7"/>
  <c r="G40" i="7"/>
  <c r="E40" i="7"/>
  <c r="G39" i="7"/>
  <c r="E39" i="7"/>
  <c r="G38" i="7"/>
  <c r="E38" i="7"/>
  <c r="G37" i="7"/>
  <c r="E37" i="7"/>
  <c r="G36" i="7"/>
  <c r="E36" i="7"/>
  <c r="G35" i="7"/>
  <c r="E35" i="7"/>
  <c r="G34" i="7"/>
  <c r="E34" i="7"/>
  <c r="G33" i="7"/>
  <c r="E33" i="7"/>
  <c r="G32" i="7"/>
  <c r="E32" i="7"/>
  <c r="G31" i="7"/>
  <c r="E31" i="7"/>
  <c r="G30" i="7"/>
  <c r="E30" i="7"/>
  <c r="G29" i="7"/>
  <c r="E29" i="7"/>
  <c r="AX21" i="7"/>
  <c r="AU21" i="7"/>
  <c r="AR21" i="7"/>
  <c r="AO21" i="7"/>
  <c r="AJ21" i="7"/>
  <c r="AG21" i="7"/>
  <c r="AD21" i="7"/>
  <c r="X21" i="7"/>
  <c r="U21" i="7"/>
  <c r="R21" i="7"/>
  <c r="M21" i="7"/>
  <c r="J21" i="7"/>
  <c r="G21" i="7"/>
  <c r="BD18" i="7"/>
  <c r="BA18" i="7"/>
  <c r="AY18" i="7"/>
  <c r="AU18" i="7"/>
  <c r="AR18" i="7"/>
  <c r="AO18" i="7"/>
  <c r="AJ18" i="7"/>
  <c r="AG18" i="7"/>
  <c r="AD18" i="7"/>
  <c r="X18" i="7"/>
  <c r="U18" i="7"/>
  <c r="R18" i="7"/>
  <c r="M18" i="7"/>
  <c r="J18" i="7"/>
  <c r="G18" i="7"/>
  <c r="BD14" i="7"/>
  <c r="BA14" i="7"/>
  <c r="AV14" i="7"/>
  <c r="AR14" i="7"/>
  <c r="AL14" i="7"/>
  <c r="AC14" i="7"/>
  <c r="E14" i="7"/>
  <c r="AZ12" i="7"/>
  <c r="AV12" i="7"/>
  <c r="AR12" i="7"/>
  <c r="AL12" i="7"/>
  <c r="AI12" i="7"/>
  <c r="AF12" i="7"/>
  <c r="AC12" i="7"/>
  <c r="E12" i="7"/>
  <c r="AZ10" i="7"/>
  <c r="AV10" i="7"/>
  <c r="AR10" i="7"/>
  <c r="AL10" i="7"/>
  <c r="AH10" i="7"/>
  <c r="E10" i="7"/>
  <c r="AC10" i="7" s="1"/>
  <c r="AY7" i="7"/>
  <c r="AN7" i="7"/>
  <c r="K5" i="7"/>
  <c r="AM53" i="6"/>
  <c r="F53" i="6"/>
  <c r="H46" i="6"/>
  <c r="AA45" i="6"/>
  <c r="F43" i="6"/>
  <c r="H37" i="6"/>
  <c r="E37" i="6"/>
  <c r="H36" i="6"/>
  <c r="E36" i="6"/>
  <c r="H35" i="6"/>
  <c r="E35" i="6"/>
  <c r="H34" i="6"/>
  <c r="E34" i="6"/>
  <c r="H33" i="6"/>
  <c r="E33" i="6"/>
  <c r="H32" i="6"/>
  <c r="E32" i="6"/>
  <c r="H31" i="6"/>
  <c r="E31" i="6"/>
  <c r="H30" i="6"/>
  <c r="E30" i="6"/>
  <c r="H29" i="6"/>
  <c r="E29" i="6"/>
  <c r="H28" i="6"/>
  <c r="E28" i="6"/>
  <c r="H27" i="6"/>
  <c r="E27" i="6"/>
  <c r="H26" i="6"/>
  <c r="E26" i="6"/>
  <c r="H25" i="6"/>
  <c r="E25" i="6"/>
  <c r="H24" i="6"/>
  <c r="E24" i="6"/>
  <c r="H23" i="6"/>
  <c r="E23" i="6"/>
  <c r="H22" i="6"/>
  <c r="E22" i="6"/>
  <c r="H21" i="6"/>
  <c r="E21" i="6"/>
  <c r="H20" i="6"/>
  <c r="E20" i="6"/>
  <c r="H19" i="6"/>
  <c r="E19" i="6"/>
  <c r="H18" i="6"/>
  <c r="E18" i="6"/>
  <c r="H17" i="6"/>
  <c r="E17" i="6"/>
  <c r="H16" i="6"/>
  <c r="E16" i="6"/>
  <c r="H15" i="6"/>
  <c r="E15" i="6"/>
  <c r="H14" i="6"/>
  <c r="E14" i="6"/>
  <c r="H13" i="6"/>
  <c r="E13" i="6"/>
  <c r="X7" i="6"/>
  <c r="AX3" i="6"/>
  <c r="E3" i="6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7" i="5"/>
  <c r="E47" i="5"/>
  <c r="G46" i="5"/>
  <c r="E46" i="5"/>
  <c r="G45" i="5"/>
  <c r="E45" i="5"/>
  <c r="G44" i="5"/>
  <c r="E44" i="5"/>
  <c r="G43" i="5"/>
  <c r="E43" i="5"/>
  <c r="G42" i="5"/>
  <c r="E42" i="5"/>
  <c r="G41" i="5"/>
  <c r="E41" i="5"/>
  <c r="G40" i="5"/>
  <c r="E40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AX21" i="5"/>
  <c r="AU21" i="5"/>
  <c r="AR21" i="5"/>
  <c r="AO21" i="5"/>
  <c r="AJ21" i="5"/>
  <c r="AG21" i="5"/>
  <c r="AD21" i="5"/>
  <c r="X21" i="5"/>
  <c r="U21" i="5"/>
  <c r="R21" i="5"/>
  <c r="M21" i="5"/>
  <c r="J21" i="5"/>
  <c r="G21" i="5"/>
  <c r="BD18" i="5"/>
  <c r="BA18" i="5"/>
  <c r="AY18" i="5"/>
  <c r="AU18" i="5"/>
  <c r="AR18" i="5"/>
  <c r="AO18" i="5"/>
  <c r="AJ18" i="5"/>
  <c r="AG18" i="5"/>
  <c r="AD18" i="5"/>
  <c r="X18" i="5"/>
  <c r="U18" i="5"/>
  <c r="R18" i="5"/>
  <c r="M18" i="5"/>
  <c r="J18" i="5"/>
  <c r="G18" i="5"/>
  <c r="BD14" i="5"/>
  <c r="BA14" i="5"/>
  <c r="AV14" i="5"/>
  <c r="AR14" i="5"/>
  <c r="AL14" i="5"/>
  <c r="AC14" i="5"/>
  <c r="E14" i="5"/>
  <c r="AZ12" i="5"/>
  <c r="AV12" i="5"/>
  <c r="AR12" i="5"/>
  <c r="AL12" i="5"/>
  <c r="AI12" i="5"/>
  <c r="AF12" i="5"/>
  <c r="AC12" i="5"/>
  <c r="E12" i="5"/>
  <c r="AZ10" i="5"/>
  <c r="AV10" i="5"/>
  <c r="AR10" i="5"/>
  <c r="AL10" i="5"/>
  <c r="AH10" i="5"/>
  <c r="E10" i="5"/>
  <c r="AC10" i="5" s="1"/>
  <c r="AY7" i="5"/>
  <c r="AN7" i="5"/>
  <c r="K5" i="5"/>
  <c r="E14" i="3"/>
  <c r="E12" i="3"/>
  <c r="AK28" i="1"/>
  <c r="E28" i="1"/>
  <c r="AY7" i="3"/>
  <c r="AN7" i="3"/>
  <c r="AX21" i="3"/>
  <c r="BD18" i="3"/>
  <c r="BA18" i="3"/>
  <c r="AU21" i="3"/>
  <c r="AR21" i="3"/>
  <c r="AU18" i="3"/>
  <c r="AR18" i="3"/>
  <c r="AO21" i="3"/>
  <c r="AO18" i="3"/>
  <c r="AJ21" i="3"/>
  <c r="AJ18" i="3"/>
  <c r="AG21" i="3"/>
  <c r="AG18" i="3"/>
  <c r="AD21" i="3"/>
  <c r="AD18" i="3"/>
  <c r="X21" i="3"/>
  <c r="U21" i="3"/>
  <c r="X18" i="3"/>
  <c r="U18" i="3"/>
  <c r="R21" i="3"/>
  <c r="R18" i="3"/>
  <c r="M21" i="3"/>
  <c r="J21" i="3"/>
  <c r="G21" i="3"/>
  <c r="M18" i="3"/>
  <c r="J18" i="3"/>
  <c r="G18" i="3"/>
  <c r="BD14" i="3"/>
  <c r="BA14" i="3"/>
  <c r="AY18" i="3"/>
  <c r="K5" i="3"/>
  <c r="AV14" i="3"/>
  <c r="AR14" i="3"/>
  <c r="AL14" i="3"/>
  <c r="AC14" i="3"/>
  <c r="AZ12" i="3"/>
  <c r="AV12" i="3"/>
  <c r="AR12" i="3"/>
  <c r="AL12" i="3"/>
  <c r="AI12" i="3"/>
  <c r="AF12" i="3"/>
  <c r="AC12" i="3"/>
  <c r="AZ10" i="3"/>
  <c r="AV10" i="3"/>
  <c r="AR10" i="3"/>
  <c r="AL10" i="3"/>
  <c r="AH10" i="3"/>
  <c r="E10" i="3"/>
  <c r="AC10" i="3" s="1"/>
  <c r="AO28" i="1"/>
  <c r="AM53" i="4"/>
  <c r="F53" i="4"/>
  <c r="H46" i="4"/>
  <c r="AA45" i="4"/>
  <c r="F43" i="4"/>
  <c r="H37" i="4"/>
  <c r="E37" i="4"/>
  <c r="H36" i="4"/>
  <c r="E36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X7" i="4"/>
  <c r="AX3" i="4"/>
  <c r="E3" i="4"/>
  <c r="G58" i="3"/>
  <c r="E58" i="3"/>
  <c r="G57" i="3"/>
  <c r="E57" i="3"/>
  <c r="G56" i="3"/>
  <c r="E56" i="3"/>
  <c r="G55" i="3"/>
  <c r="E55" i="3"/>
  <c r="G54" i="3"/>
  <c r="E54" i="3"/>
  <c r="G53" i="3"/>
  <c r="E53" i="3"/>
  <c r="G52" i="3"/>
  <c r="E52" i="3"/>
  <c r="G51" i="3"/>
  <c r="E51" i="3"/>
  <c r="G50" i="3"/>
  <c r="E50" i="3"/>
  <c r="G49" i="3"/>
  <c r="E49" i="3"/>
  <c r="G48" i="3"/>
  <c r="E48" i="3"/>
  <c r="G47" i="3"/>
  <c r="E47" i="3"/>
  <c r="G46" i="3"/>
  <c r="E46" i="3"/>
  <c r="G45" i="3"/>
  <c r="E45" i="3"/>
  <c r="G44" i="3"/>
  <c r="E44" i="3"/>
  <c r="G43" i="3"/>
  <c r="E43" i="3"/>
  <c r="G42" i="3"/>
  <c r="E42" i="3"/>
  <c r="G41" i="3"/>
  <c r="E41" i="3"/>
  <c r="G40" i="3"/>
  <c r="E40" i="3"/>
  <c r="G39" i="3"/>
  <c r="E39" i="3"/>
  <c r="G38" i="3"/>
  <c r="E38" i="3"/>
  <c r="G37" i="3"/>
  <c r="E37" i="3"/>
  <c r="G36" i="3"/>
  <c r="E36" i="3"/>
  <c r="G35" i="3"/>
  <c r="E35" i="3"/>
  <c r="G34" i="3"/>
  <c r="E34" i="3"/>
  <c r="G33" i="3"/>
  <c r="E33" i="3"/>
  <c r="G32" i="3"/>
  <c r="E32" i="3"/>
  <c r="G31" i="3"/>
  <c r="E31" i="3"/>
  <c r="G30" i="3"/>
  <c r="E30" i="3"/>
  <c r="G29" i="3"/>
  <c r="E29" i="3"/>
  <c r="AI28" i="1"/>
  <c r="AM28" i="1" s="1"/>
  <c r="AE28" i="1"/>
  <c r="AG28" i="1" s="1"/>
  <c r="AA59" i="1"/>
  <c r="AC12" i="2" s="1"/>
  <c r="AC38" i="2" s="1"/>
  <c r="AA28" i="3" s="1"/>
  <c r="AA59" i="3" s="1"/>
  <c r="H46" i="2"/>
  <c r="AA45" i="2"/>
  <c r="AX3" i="2"/>
  <c r="E3" i="2"/>
  <c r="F53" i="2"/>
  <c r="AM53" i="2"/>
  <c r="E13" i="2"/>
  <c r="H13" i="2"/>
  <c r="E14" i="2"/>
  <c r="H14" i="2"/>
  <c r="E15" i="2"/>
  <c r="H15" i="2"/>
  <c r="E16" i="2"/>
  <c r="H16" i="2"/>
  <c r="E17" i="2"/>
  <c r="H17" i="2"/>
  <c r="E18" i="2"/>
  <c r="H18" i="2"/>
  <c r="E19" i="2"/>
  <c r="H19" i="2"/>
  <c r="E20" i="2"/>
  <c r="H20" i="2"/>
  <c r="E21" i="2"/>
  <c r="H21" i="2"/>
  <c r="E22" i="2"/>
  <c r="H22" i="2"/>
  <c r="E23" i="2"/>
  <c r="H23" i="2"/>
  <c r="E24" i="2"/>
  <c r="H24" i="2"/>
  <c r="E25" i="2"/>
  <c r="H25" i="2"/>
  <c r="E26" i="2"/>
  <c r="H26" i="2"/>
  <c r="E27" i="2"/>
  <c r="H27" i="2"/>
  <c r="E28" i="2"/>
  <c r="H28" i="2"/>
  <c r="E29" i="2"/>
  <c r="H29" i="2"/>
  <c r="E30" i="2"/>
  <c r="H30" i="2"/>
  <c r="E31" i="2"/>
  <c r="H31" i="2"/>
  <c r="E32" i="2"/>
  <c r="H32" i="2"/>
  <c r="E33" i="2"/>
  <c r="H33" i="2"/>
  <c r="E34" i="2"/>
  <c r="H34" i="2"/>
  <c r="E35" i="2"/>
  <c r="H35" i="2"/>
  <c r="E36" i="2"/>
  <c r="H36" i="2"/>
  <c r="E37" i="2"/>
  <c r="H37" i="2"/>
  <c r="E29" i="1"/>
  <c r="Y59" i="1"/>
  <c r="Z12" i="2" s="1"/>
  <c r="Z38" i="2" s="1"/>
  <c r="Y28" i="3" s="1"/>
  <c r="Y59" i="3" s="1"/>
  <c r="F43" i="2"/>
  <c r="G58" i="1"/>
  <c r="X7" i="2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M59" i="1"/>
  <c r="N12" i="2" s="1"/>
  <c r="N38" i="2" s="1"/>
  <c r="M28" i="3" s="1"/>
  <c r="M59" i="3" s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K59" i="1"/>
  <c r="L12" i="2" s="1"/>
  <c r="L38" i="2" s="1"/>
  <c r="K28" i="3" s="1"/>
  <c r="K59" i="3" s="1"/>
  <c r="W59" i="1"/>
  <c r="X12" i="2" s="1"/>
  <c r="X38" i="2" s="1"/>
  <c r="W28" i="3" s="1"/>
  <c r="W59" i="3" s="1"/>
  <c r="U59" i="1"/>
  <c r="V12" i="2" s="1"/>
  <c r="V38" i="2" s="1"/>
  <c r="U28" i="3" s="1"/>
  <c r="U59" i="3" s="1"/>
  <c r="S59" i="1"/>
  <c r="T12" i="2" s="1"/>
  <c r="T38" i="2" s="1"/>
  <c r="S28" i="3" s="1"/>
  <c r="S59" i="3" s="1"/>
  <c r="Q59" i="1"/>
  <c r="R12" i="2" s="1"/>
  <c r="R38" i="2" s="1"/>
  <c r="Q28" i="3" s="1"/>
  <c r="Q59" i="3" s="1"/>
  <c r="O59" i="1"/>
  <c r="P12" i="2" s="1"/>
  <c r="P38" i="2" s="1"/>
  <c r="O28" i="3" s="1"/>
  <c r="O59" i="3" s="1"/>
  <c r="I59" i="1"/>
  <c r="J12" i="2" s="1"/>
  <c r="J38" i="2" s="1"/>
  <c r="I28" i="3" s="1"/>
  <c r="I59" i="3" s="1"/>
  <c r="AI29" i="1" l="1"/>
  <c r="AI30" i="1" s="1"/>
  <c r="AI31" i="1" s="1"/>
  <c r="AI32" i="1" s="1"/>
  <c r="G59" i="1"/>
  <c r="H12" i="2" s="1"/>
  <c r="H38" i="2" s="1"/>
  <c r="G28" i="3" s="1"/>
  <c r="G59" i="3" s="1"/>
  <c r="AE29" i="1"/>
  <c r="AK29" i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0" i="1" s="1"/>
  <c r="AK41" i="1" s="1"/>
  <c r="AK42" i="1" s="1"/>
  <c r="AK43" i="1" s="1"/>
  <c r="AK44" i="1" s="1"/>
  <c r="AK45" i="1" s="1"/>
  <c r="AK46" i="1" s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R12" i="4"/>
  <c r="R38" i="4" s="1"/>
  <c r="Q28" i="5" s="1"/>
  <c r="Q59" i="5" s="1"/>
  <c r="R12" i="6" s="1"/>
  <c r="R38" i="6" s="1"/>
  <c r="Q28" i="7" s="1"/>
  <c r="Q59" i="7" s="1"/>
  <c r="R12" i="8" s="1"/>
  <c r="R38" i="8" s="1"/>
  <c r="Z12" i="4"/>
  <c r="Z38" i="4" s="1"/>
  <c r="Y28" i="5" s="1"/>
  <c r="Y59" i="5" s="1"/>
  <c r="Z12" i="6" s="1"/>
  <c r="Z38" i="6" s="1"/>
  <c r="Y28" i="7" s="1"/>
  <c r="Y59" i="7" s="1"/>
  <c r="Z12" i="8" s="1"/>
  <c r="Z38" i="8" s="1"/>
  <c r="AC12" i="4"/>
  <c r="AC38" i="4" s="1"/>
  <c r="X12" i="4"/>
  <c r="X38" i="4" s="1"/>
  <c r="W28" i="5" s="1"/>
  <c r="W59" i="5" s="1"/>
  <c r="X12" i="6" s="1"/>
  <c r="X38" i="6" s="1"/>
  <c r="W28" i="7" s="1"/>
  <c r="W59" i="7" s="1"/>
  <c r="X12" i="8" s="1"/>
  <c r="X38" i="8" s="1"/>
  <c r="V12" i="4"/>
  <c r="V38" i="4" s="1"/>
  <c r="U28" i="5" s="1"/>
  <c r="U59" i="5" s="1"/>
  <c r="V12" i="6" s="1"/>
  <c r="V38" i="6" s="1"/>
  <c r="U28" i="7" s="1"/>
  <c r="U59" i="7" s="1"/>
  <c r="V12" i="8" s="1"/>
  <c r="V38" i="8" s="1"/>
  <c r="T12" i="4"/>
  <c r="T38" i="4" s="1"/>
  <c r="S28" i="5" s="1"/>
  <c r="S59" i="5" s="1"/>
  <c r="T12" i="6" s="1"/>
  <c r="T38" i="6" s="1"/>
  <c r="S28" i="7" s="1"/>
  <c r="S59" i="7" s="1"/>
  <c r="T12" i="8" s="1"/>
  <c r="T38" i="8" s="1"/>
  <c r="P12" i="4"/>
  <c r="P38" i="4" s="1"/>
  <c r="O28" i="5" s="1"/>
  <c r="O59" i="5" s="1"/>
  <c r="P12" i="6" s="1"/>
  <c r="P38" i="6" s="1"/>
  <c r="O28" i="7" s="1"/>
  <c r="O59" i="7" s="1"/>
  <c r="P12" i="8" s="1"/>
  <c r="P38" i="8" s="1"/>
  <c r="N12" i="4"/>
  <c r="N38" i="4" s="1"/>
  <c r="M28" i="5" s="1"/>
  <c r="M59" i="5" s="1"/>
  <c r="N12" i="6" s="1"/>
  <c r="N38" i="6" s="1"/>
  <c r="M28" i="7" s="1"/>
  <c r="M59" i="7" s="1"/>
  <c r="N12" i="8" s="1"/>
  <c r="N38" i="8" s="1"/>
  <c r="L12" i="4"/>
  <c r="L38" i="4" s="1"/>
  <c r="K28" i="5" s="1"/>
  <c r="K59" i="5" s="1"/>
  <c r="L12" i="6" s="1"/>
  <c r="L38" i="6" s="1"/>
  <c r="K28" i="7" s="1"/>
  <c r="K59" i="7" s="1"/>
  <c r="L12" i="8" s="1"/>
  <c r="L38" i="8" s="1"/>
  <c r="J12" i="4"/>
  <c r="J38" i="4" s="1"/>
  <c r="I28" i="5" s="1"/>
  <c r="I59" i="5" s="1"/>
  <c r="J12" i="6" s="1"/>
  <c r="J38" i="6" s="1"/>
  <c r="I28" i="7" s="1"/>
  <c r="I59" i="7" s="1"/>
  <c r="J12" i="8" s="1"/>
  <c r="J38" i="8" s="1"/>
  <c r="AG29" i="1" l="1"/>
  <c r="AM29" i="1"/>
  <c r="AA28" i="5"/>
  <c r="AA59" i="5" s="1"/>
  <c r="AC12" i="6" s="1"/>
  <c r="AC38" i="6" s="1"/>
  <c r="AA28" i="7" s="1"/>
  <c r="AA59" i="7" s="1"/>
  <c r="AC12" i="8" s="1"/>
  <c r="AC38" i="8" s="1"/>
  <c r="AE30" i="1"/>
  <c r="AE31" i="1" s="1"/>
  <c r="AK59" i="1"/>
  <c r="AO12" i="2" s="1"/>
  <c r="AO13" i="2" s="1"/>
  <c r="AO14" i="2" s="1"/>
  <c r="AO15" i="2" s="1"/>
  <c r="AO16" i="2" s="1"/>
  <c r="AO17" i="2" s="1"/>
  <c r="AO18" i="2" s="1"/>
  <c r="AO19" i="2" s="1"/>
  <c r="AO20" i="2" s="1"/>
  <c r="AO21" i="2" s="1"/>
  <c r="AO22" i="2" s="1"/>
  <c r="AO23" i="2" s="1"/>
  <c r="AO24" i="2" s="1"/>
  <c r="AO25" i="2" s="1"/>
  <c r="AO26" i="2" s="1"/>
  <c r="AO27" i="2" s="1"/>
  <c r="AO28" i="2" s="1"/>
  <c r="AO29" i="2" s="1"/>
  <c r="AO30" i="2" s="1"/>
  <c r="AO31" i="2" s="1"/>
  <c r="AO32" i="2" s="1"/>
  <c r="AO33" i="2" s="1"/>
  <c r="AO34" i="2" s="1"/>
  <c r="AO35" i="2" s="1"/>
  <c r="AO36" i="2" s="1"/>
  <c r="AO37" i="2" s="1"/>
  <c r="AI33" i="1"/>
  <c r="H12" i="4"/>
  <c r="H38" i="4" s="1"/>
  <c r="G28" i="5" s="1"/>
  <c r="AG31" i="1" l="1"/>
  <c r="AM31" i="1"/>
  <c r="AG30" i="1"/>
  <c r="AM30" i="1"/>
  <c r="AE32" i="1"/>
  <c r="AO38" i="2"/>
  <c r="AK28" i="3" s="1"/>
  <c r="AK29" i="3" s="1"/>
  <c r="AK30" i="3" s="1"/>
  <c r="AK31" i="3" s="1"/>
  <c r="AK32" i="3" s="1"/>
  <c r="AK33" i="3" s="1"/>
  <c r="AK34" i="3" s="1"/>
  <c r="AK35" i="3" s="1"/>
  <c r="AK36" i="3" s="1"/>
  <c r="AK37" i="3" s="1"/>
  <c r="AK38" i="3" s="1"/>
  <c r="AK39" i="3" s="1"/>
  <c r="AK40" i="3" s="1"/>
  <c r="AK41" i="3" s="1"/>
  <c r="AK42" i="3" s="1"/>
  <c r="AK43" i="3" s="1"/>
  <c r="AK44" i="3" s="1"/>
  <c r="AK45" i="3" s="1"/>
  <c r="AK46" i="3" s="1"/>
  <c r="AK47" i="3" s="1"/>
  <c r="AK48" i="3" s="1"/>
  <c r="AK49" i="3" s="1"/>
  <c r="AK50" i="3" s="1"/>
  <c r="AK51" i="3" s="1"/>
  <c r="AK52" i="3" s="1"/>
  <c r="AK53" i="3" s="1"/>
  <c r="AK54" i="3" s="1"/>
  <c r="AK55" i="3" s="1"/>
  <c r="AK56" i="3" s="1"/>
  <c r="AK57" i="3" s="1"/>
  <c r="AK58" i="3" s="1"/>
  <c r="AI34" i="1"/>
  <c r="G59" i="5"/>
  <c r="H12" i="6" s="1"/>
  <c r="H38" i="6" s="1"/>
  <c r="G28" i="7" s="1"/>
  <c r="G59" i="7" s="1"/>
  <c r="H12" i="8" s="1"/>
  <c r="H38" i="8" s="1"/>
  <c r="AE33" i="1" l="1"/>
  <c r="AM33" i="1" s="1"/>
  <c r="AM32" i="1"/>
  <c r="AG32" i="1"/>
  <c r="L50" i="2"/>
  <c r="AI50" i="2" s="1"/>
  <c r="AI35" i="1"/>
  <c r="AE34" i="1" l="1"/>
  <c r="AM34" i="1" s="1"/>
  <c r="AG33" i="1"/>
  <c r="AN50" i="2"/>
  <c r="AT50" i="2"/>
  <c r="AI36" i="1"/>
  <c r="AK59" i="3"/>
  <c r="AG34" i="1" l="1"/>
  <c r="AE35" i="1"/>
  <c r="AM35" i="1" s="1"/>
  <c r="AI37" i="1"/>
  <c r="AO12" i="4"/>
  <c r="AG35" i="1" l="1"/>
  <c r="AE36" i="1"/>
  <c r="AM36" i="1" s="1"/>
  <c r="AI38" i="1"/>
  <c r="AO13" i="4"/>
  <c r="AO14" i="4" s="1"/>
  <c r="AO15" i="4" s="1"/>
  <c r="AO16" i="4" s="1"/>
  <c r="AO17" i="4" s="1"/>
  <c r="AO18" i="4" s="1"/>
  <c r="AO19" i="4" s="1"/>
  <c r="AO20" i="4" s="1"/>
  <c r="AO21" i="4" s="1"/>
  <c r="AO22" i="4" s="1"/>
  <c r="AO23" i="4" s="1"/>
  <c r="AO24" i="4" s="1"/>
  <c r="AO25" i="4" s="1"/>
  <c r="AO26" i="4" s="1"/>
  <c r="AO27" i="4" s="1"/>
  <c r="AO28" i="4" s="1"/>
  <c r="AO29" i="4" s="1"/>
  <c r="AO30" i="4" s="1"/>
  <c r="AO31" i="4" s="1"/>
  <c r="AO32" i="4" s="1"/>
  <c r="AO33" i="4" s="1"/>
  <c r="AO34" i="4" s="1"/>
  <c r="AO35" i="4" s="1"/>
  <c r="AO36" i="4" s="1"/>
  <c r="AO37" i="4" s="1"/>
  <c r="AE37" i="1" l="1"/>
  <c r="AM37" i="1" s="1"/>
  <c r="AG36" i="1"/>
  <c r="AI39" i="1"/>
  <c r="AO38" i="4"/>
  <c r="AG37" i="1" l="1"/>
  <c r="AE38" i="1"/>
  <c r="AM38" i="1" s="1"/>
  <c r="AI40" i="1"/>
  <c r="AK28" i="5"/>
  <c r="AK29" i="5" s="1"/>
  <c r="AK30" i="5" s="1"/>
  <c r="AK31" i="5" s="1"/>
  <c r="AK32" i="5" s="1"/>
  <c r="AK33" i="5" s="1"/>
  <c r="AK34" i="5" s="1"/>
  <c r="AK35" i="5" s="1"/>
  <c r="AK36" i="5" s="1"/>
  <c r="AK37" i="5" s="1"/>
  <c r="AK38" i="5" s="1"/>
  <c r="AK39" i="5" s="1"/>
  <c r="AK40" i="5" s="1"/>
  <c r="AK41" i="5" s="1"/>
  <c r="AK42" i="5" s="1"/>
  <c r="AK43" i="5" s="1"/>
  <c r="AK44" i="5" s="1"/>
  <c r="AK45" i="5" s="1"/>
  <c r="AK46" i="5" s="1"/>
  <c r="AK47" i="5" s="1"/>
  <c r="AK48" i="5" s="1"/>
  <c r="AK49" i="5" s="1"/>
  <c r="AK50" i="5" s="1"/>
  <c r="AK51" i="5" s="1"/>
  <c r="AK52" i="5" s="1"/>
  <c r="AK53" i="5" s="1"/>
  <c r="AK54" i="5" s="1"/>
  <c r="AK55" i="5" s="1"/>
  <c r="AK56" i="5" s="1"/>
  <c r="AK57" i="5" s="1"/>
  <c r="AK58" i="5" s="1"/>
  <c r="L50" i="4"/>
  <c r="AG38" i="1" l="1"/>
  <c r="AE39" i="1"/>
  <c r="AM39" i="1" s="1"/>
  <c r="AT50" i="4"/>
  <c r="AN50" i="4"/>
  <c r="AI50" i="4"/>
  <c r="AI41" i="1"/>
  <c r="AG39" i="1" l="1"/>
  <c r="AE40" i="1"/>
  <c r="AM40" i="1" s="1"/>
  <c r="AI42" i="1"/>
  <c r="AK59" i="5"/>
  <c r="AO12" i="6" s="1"/>
  <c r="AG40" i="1" l="1"/>
  <c r="AE41" i="1"/>
  <c r="AM41" i="1" s="1"/>
  <c r="AO13" i="6"/>
  <c r="AO14" i="6" s="1"/>
  <c r="AO15" i="6" s="1"/>
  <c r="AO16" i="6" s="1"/>
  <c r="AO17" i="6" s="1"/>
  <c r="AO18" i="6" s="1"/>
  <c r="AO19" i="6" s="1"/>
  <c r="AO20" i="6" s="1"/>
  <c r="AO21" i="6" s="1"/>
  <c r="AO22" i="6" s="1"/>
  <c r="AO23" i="6" s="1"/>
  <c r="AO24" i="6" s="1"/>
  <c r="AO25" i="6" s="1"/>
  <c r="AO26" i="6" s="1"/>
  <c r="AO27" i="6" s="1"/>
  <c r="AO28" i="6" s="1"/>
  <c r="AO29" i="6" s="1"/>
  <c r="AO30" i="6" s="1"/>
  <c r="AO31" i="6" s="1"/>
  <c r="AO32" i="6" s="1"/>
  <c r="AO33" i="6" s="1"/>
  <c r="AO34" i="6" s="1"/>
  <c r="AO35" i="6" s="1"/>
  <c r="AO36" i="6" s="1"/>
  <c r="AO37" i="6" s="1"/>
  <c r="AI43" i="1"/>
  <c r="AE42" i="1" l="1"/>
  <c r="AM42" i="1" s="1"/>
  <c r="AG41" i="1"/>
  <c r="AO38" i="6"/>
  <c r="AI44" i="1"/>
  <c r="AG42" i="1" l="1"/>
  <c r="AE43" i="1"/>
  <c r="AM43" i="1" s="1"/>
  <c r="L50" i="6"/>
  <c r="AT50" i="6" s="1"/>
  <c r="AK28" i="7"/>
  <c r="AI45" i="1"/>
  <c r="AG43" i="1" l="1"/>
  <c r="AE44" i="1"/>
  <c r="AM44" i="1" s="1"/>
  <c r="AI50" i="6"/>
  <c r="AN50" i="6"/>
  <c r="AK29" i="7"/>
  <c r="AK30" i="7" s="1"/>
  <c r="AK31" i="7" s="1"/>
  <c r="AK32" i="7" s="1"/>
  <c r="AK33" i="7" s="1"/>
  <c r="AK34" i="7" s="1"/>
  <c r="AK35" i="7" s="1"/>
  <c r="AK36" i="7" s="1"/>
  <c r="AK37" i="7" s="1"/>
  <c r="AK38" i="7" s="1"/>
  <c r="AK39" i="7" s="1"/>
  <c r="AK40" i="7" s="1"/>
  <c r="AK41" i="7" s="1"/>
  <c r="AK42" i="7" s="1"/>
  <c r="AK43" i="7" s="1"/>
  <c r="AK44" i="7" s="1"/>
  <c r="AK45" i="7" s="1"/>
  <c r="AK46" i="7" s="1"/>
  <c r="AK47" i="7" s="1"/>
  <c r="AK48" i="7" s="1"/>
  <c r="AK49" i="7" s="1"/>
  <c r="AK50" i="7" s="1"/>
  <c r="AK51" i="7" s="1"/>
  <c r="AK52" i="7" s="1"/>
  <c r="AK53" i="7" s="1"/>
  <c r="AK54" i="7" s="1"/>
  <c r="AK55" i="7" s="1"/>
  <c r="AK56" i="7" s="1"/>
  <c r="AK57" i="7" s="1"/>
  <c r="AK58" i="7" s="1"/>
  <c r="AE45" i="1"/>
  <c r="AM45" i="1" s="1"/>
  <c r="AI46" i="1"/>
  <c r="AG44" i="1" l="1"/>
  <c r="AK59" i="7"/>
  <c r="AO12" i="8" s="1"/>
  <c r="AG45" i="1"/>
  <c r="AE46" i="1"/>
  <c r="AM46" i="1" s="1"/>
  <c r="AI47" i="1"/>
  <c r="AO13" i="8" l="1"/>
  <c r="AO14" i="8" s="1"/>
  <c r="AO15" i="8" s="1"/>
  <c r="AO16" i="8" s="1"/>
  <c r="AO17" i="8" s="1"/>
  <c r="AO18" i="8" s="1"/>
  <c r="AO19" i="8" s="1"/>
  <c r="AO20" i="8" s="1"/>
  <c r="AO21" i="8" s="1"/>
  <c r="AO22" i="8" s="1"/>
  <c r="AO23" i="8" s="1"/>
  <c r="AO24" i="8" s="1"/>
  <c r="AO25" i="8" s="1"/>
  <c r="AO26" i="8" s="1"/>
  <c r="AO27" i="8" s="1"/>
  <c r="AO28" i="8" s="1"/>
  <c r="AO29" i="8" s="1"/>
  <c r="AO30" i="8" s="1"/>
  <c r="AO31" i="8" s="1"/>
  <c r="AO32" i="8" s="1"/>
  <c r="AO33" i="8" s="1"/>
  <c r="AO34" i="8" s="1"/>
  <c r="AO35" i="8" s="1"/>
  <c r="AO36" i="8" s="1"/>
  <c r="AO37" i="8" s="1"/>
  <c r="AG46" i="1"/>
  <c r="AE47" i="1"/>
  <c r="AM47" i="1" s="1"/>
  <c r="AI48" i="1"/>
  <c r="AO38" i="8" l="1"/>
  <c r="L50" i="8" s="1"/>
  <c r="AE48" i="1"/>
  <c r="AM48" i="1" s="1"/>
  <c r="AG47" i="1"/>
  <c r="AI49" i="1"/>
  <c r="AT50" i="8" l="1"/>
  <c r="AN50" i="8"/>
  <c r="AI50" i="8"/>
  <c r="AG48" i="1"/>
  <c r="AE49" i="1"/>
  <c r="AM49" i="1" s="1"/>
  <c r="AI50" i="1"/>
  <c r="AE50" i="1" l="1"/>
  <c r="AM50" i="1" s="1"/>
  <c r="AG49" i="1"/>
  <c r="AI51" i="1"/>
  <c r="AG50" i="1" l="1"/>
  <c r="AE51" i="1"/>
  <c r="AM51" i="1" s="1"/>
  <c r="AI52" i="1"/>
  <c r="AE52" i="1" l="1"/>
  <c r="AM52" i="1" s="1"/>
  <c r="AG51" i="1"/>
  <c r="AI53" i="1"/>
  <c r="AG52" i="1" l="1"/>
  <c r="AE53" i="1"/>
  <c r="AM53" i="1" s="1"/>
  <c r="AI54" i="1"/>
  <c r="AE54" i="1" l="1"/>
  <c r="AM54" i="1" s="1"/>
  <c r="AG53" i="1"/>
  <c r="AI55" i="1"/>
  <c r="AG54" i="1" l="1"/>
  <c r="AE55" i="1"/>
  <c r="AM55" i="1" s="1"/>
  <c r="AI56" i="1"/>
  <c r="AE56" i="1" l="1"/>
  <c r="AM56" i="1" s="1"/>
  <c r="AG55" i="1"/>
  <c r="AI57" i="1"/>
  <c r="AG56" i="1" l="1"/>
  <c r="AE57" i="1"/>
  <c r="AM57" i="1" s="1"/>
  <c r="AI58" i="1"/>
  <c r="AE58" i="1" l="1"/>
  <c r="AM58" i="1" s="1"/>
  <c r="AM59" i="1" s="1"/>
  <c r="AR12" i="2" s="1"/>
  <c r="AG57" i="1"/>
  <c r="AI59" i="1"/>
  <c r="AL12" i="2" s="1"/>
  <c r="AL13" i="2" s="1"/>
  <c r="AG58" i="1" l="1"/>
  <c r="AG59" i="1" s="1"/>
  <c r="AI12" i="2" s="1"/>
  <c r="AE59" i="1"/>
  <c r="AF12" i="2" s="1"/>
  <c r="AL14" i="2"/>
  <c r="AF13" i="2" l="1"/>
  <c r="AR13" i="2" s="1"/>
  <c r="AL15" i="2"/>
  <c r="AF14" i="2" l="1"/>
  <c r="AR14" i="2" s="1"/>
  <c r="AI13" i="2"/>
  <c r="AL16" i="2"/>
  <c r="AI14" i="2" l="1"/>
  <c r="AF15" i="2"/>
  <c r="AR15" i="2" s="1"/>
  <c r="AL17" i="2"/>
  <c r="AF16" i="2" l="1"/>
  <c r="AR16" i="2" s="1"/>
  <c r="AI15" i="2"/>
  <c r="AL18" i="2"/>
  <c r="AF17" i="2" l="1"/>
  <c r="AR17" i="2" s="1"/>
  <c r="AI16" i="2"/>
  <c r="AL19" i="2"/>
  <c r="AF18" i="2" l="1"/>
  <c r="AR18" i="2" s="1"/>
  <c r="AI17" i="2"/>
  <c r="AL20" i="2"/>
  <c r="AI18" i="2" l="1"/>
  <c r="AF19" i="2"/>
  <c r="AR19" i="2" s="1"/>
  <c r="AL21" i="2"/>
  <c r="AI19" i="2" l="1"/>
  <c r="AF20" i="2"/>
  <c r="AR20" i="2" s="1"/>
  <c r="AL22" i="2"/>
  <c r="AI20" i="2" l="1"/>
  <c r="AF21" i="2"/>
  <c r="AR21" i="2" s="1"/>
  <c r="AL23" i="2"/>
  <c r="AF22" i="2" l="1"/>
  <c r="AR22" i="2" s="1"/>
  <c r="AI21" i="2"/>
  <c r="AL24" i="2"/>
  <c r="AI22" i="2" l="1"/>
  <c r="AF23" i="2"/>
  <c r="AR23" i="2" s="1"/>
  <c r="AL25" i="2"/>
  <c r="AI23" i="2" l="1"/>
  <c r="AF24" i="2"/>
  <c r="AR24" i="2" s="1"/>
  <c r="AL26" i="2"/>
  <c r="AI24" i="2" l="1"/>
  <c r="AF25" i="2"/>
  <c r="AR25" i="2" s="1"/>
  <c r="AL27" i="2"/>
  <c r="AI25" i="2" l="1"/>
  <c r="AF26" i="2"/>
  <c r="AR26" i="2" s="1"/>
  <c r="AL28" i="2"/>
  <c r="AF27" i="2" l="1"/>
  <c r="AR27" i="2" s="1"/>
  <c r="AI26" i="2"/>
  <c r="AL29" i="2"/>
  <c r="AF28" i="2" l="1"/>
  <c r="AR28" i="2" s="1"/>
  <c r="AI27" i="2"/>
  <c r="AL30" i="2"/>
  <c r="AF29" i="2" l="1"/>
  <c r="AR29" i="2" s="1"/>
  <c r="AI28" i="2"/>
  <c r="AL31" i="2"/>
  <c r="AF30" i="2" l="1"/>
  <c r="AR30" i="2" s="1"/>
  <c r="AI29" i="2"/>
  <c r="AL32" i="2"/>
  <c r="AF31" i="2" l="1"/>
  <c r="AR31" i="2" s="1"/>
  <c r="AI30" i="2"/>
  <c r="AL33" i="2"/>
  <c r="AF32" i="2" l="1"/>
  <c r="AR32" i="2" s="1"/>
  <c r="AI31" i="2"/>
  <c r="AL34" i="2"/>
  <c r="AF33" i="2" l="1"/>
  <c r="AR33" i="2" s="1"/>
  <c r="AI32" i="2"/>
  <c r="AL35" i="2"/>
  <c r="AF34" i="2" l="1"/>
  <c r="AR34" i="2" s="1"/>
  <c r="AI33" i="2"/>
  <c r="AL36" i="2"/>
  <c r="AI34" i="2" l="1"/>
  <c r="AF35" i="2"/>
  <c r="AR35" i="2" s="1"/>
  <c r="AL37" i="2"/>
  <c r="AI35" i="2" l="1"/>
  <c r="AF36" i="2"/>
  <c r="AR36" i="2" s="1"/>
  <c r="AL38" i="2"/>
  <c r="L49" i="2" l="1"/>
  <c r="AI49" i="2" s="1"/>
  <c r="AI28" i="3"/>
  <c r="AF37" i="2"/>
  <c r="AR37" i="2" s="1"/>
  <c r="AR38" i="2" s="1"/>
  <c r="L51" i="2" s="1"/>
  <c r="AI51" i="2" s="1"/>
  <c r="AI36" i="2"/>
  <c r="AT49" i="2" l="1"/>
  <c r="AN49" i="2"/>
  <c r="AM28" i="3"/>
  <c r="AI29" i="3"/>
  <c r="AI30" i="3" s="1"/>
  <c r="AI31" i="3" s="1"/>
  <c r="AI32" i="3" s="1"/>
  <c r="AI33" i="3" s="1"/>
  <c r="AI34" i="3" s="1"/>
  <c r="AI35" i="3" s="1"/>
  <c r="AI36" i="3" s="1"/>
  <c r="AI37" i="3" s="1"/>
  <c r="AI38" i="3" s="1"/>
  <c r="AI39" i="3" s="1"/>
  <c r="AI40" i="3" s="1"/>
  <c r="AI41" i="3" s="1"/>
  <c r="AI42" i="3" s="1"/>
  <c r="AI43" i="3" s="1"/>
  <c r="AI44" i="3" s="1"/>
  <c r="AI45" i="3" s="1"/>
  <c r="AI46" i="3" s="1"/>
  <c r="AI47" i="3" s="1"/>
  <c r="AI48" i="3" s="1"/>
  <c r="AI49" i="3" s="1"/>
  <c r="AI50" i="3" s="1"/>
  <c r="AI51" i="3" s="1"/>
  <c r="AI52" i="3" s="1"/>
  <c r="AI53" i="3" s="1"/>
  <c r="AI54" i="3" s="1"/>
  <c r="AI55" i="3" s="1"/>
  <c r="AI56" i="3" s="1"/>
  <c r="AI57" i="3" s="1"/>
  <c r="AI58" i="3" s="1"/>
  <c r="AN51" i="2"/>
  <c r="AT51" i="2"/>
  <c r="AI37" i="2"/>
  <c r="AI38" i="2" s="1"/>
  <c r="AG28" i="3" s="1"/>
  <c r="AF38" i="2"/>
  <c r="L47" i="2" l="1"/>
  <c r="AT47" i="2" s="1"/>
  <c r="AE28" i="3"/>
  <c r="AI59" i="3"/>
  <c r="AL12" i="4" s="1"/>
  <c r="AL13" i="4" s="1"/>
  <c r="AL14" i="4" s="1"/>
  <c r="AL15" i="4" s="1"/>
  <c r="AL16" i="4" s="1"/>
  <c r="AL17" i="4" s="1"/>
  <c r="AL18" i="4" s="1"/>
  <c r="AL19" i="4" s="1"/>
  <c r="AL20" i="4" s="1"/>
  <c r="AL21" i="4" s="1"/>
  <c r="AL22" i="4" s="1"/>
  <c r="AL23" i="4" s="1"/>
  <c r="AL24" i="4" s="1"/>
  <c r="AL25" i="4" s="1"/>
  <c r="AL26" i="4" s="1"/>
  <c r="AL27" i="4" s="1"/>
  <c r="AL28" i="4" s="1"/>
  <c r="AL29" i="4" s="1"/>
  <c r="AL30" i="4" s="1"/>
  <c r="AL31" i="4" s="1"/>
  <c r="AL32" i="4" s="1"/>
  <c r="AL33" i="4" s="1"/>
  <c r="AL34" i="4" s="1"/>
  <c r="AL35" i="4" s="1"/>
  <c r="L48" i="2" l="1"/>
  <c r="AN48" i="2" s="1"/>
  <c r="AI47" i="2"/>
  <c r="AN47" i="2"/>
  <c r="AE29" i="3"/>
  <c r="AL36" i="4"/>
  <c r="AT48" i="2" l="1"/>
  <c r="AI48" i="2"/>
  <c r="AM29" i="3"/>
  <c r="AG29" i="3"/>
  <c r="AE30" i="3"/>
  <c r="AL37" i="4"/>
  <c r="AM30" i="3" l="1"/>
  <c r="AG30" i="3"/>
  <c r="AE31" i="3"/>
  <c r="AL38" i="4"/>
  <c r="AM31" i="3" l="1"/>
  <c r="AE32" i="3"/>
  <c r="AG31" i="3"/>
  <c r="L49" i="4"/>
  <c r="AT49" i="4" s="1"/>
  <c r="AI28" i="5"/>
  <c r="AI49" i="4" l="1"/>
  <c r="AM32" i="3"/>
  <c r="AG32" i="3"/>
  <c r="AE33" i="3"/>
  <c r="AN49" i="4"/>
  <c r="AI29" i="5"/>
  <c r="AI30" i="5" s="1"/>
  <c r="AI31" i="5" s="1"/>
  <c r="AI32" i="5" s="1"/>
  <c r="AI33" i="5" s="1"/>
  <c r="AI34" i="5" s="1"/>
  <c r="AI35" i="5" s="1"/>
  <c r="AI36" i="5" s="1"/>
  <c r="AI37" i="5" s="1"/>
  <c r="AI38" i="5" s="1"/>
  <c r="AI39" i="5" s="1"/>
  <c r="AI40" i="5" s="1"/>
  <c r="AI41" i="5" s="1"/>
  <c r="AI42" i="5" s="1"/>
  <c r="AI43" i="5" s="1"/>
  <c r="AI44" i="5" s="1"/>
  <c r="AI45" i="5" s="1"/>
  <c r="AI46" i="5" s="1"/>
  <c r="AI47" i="5" s="1"/>
  <c r="AI48" i="5" s="1"/>
  <c r="AI49" i="5" s="1"/>
  <c r="AI50" i="5" s="1"/>
  <c r="AI51" i="5" s="1"/>
  <c r="AI52" i="5" s="1"/>
  <c r="AI53" i="5" s="1"/>
  <c r="AI54" i="5" s="1"/>
  <c r="AI55" i="5" s="1"/>
  <c r="AI56" i="5" s="1"/>
  <c r="AI57" i="5" s="1"/>
  <c r="AI58" i="5" s="1"/>
  <c r="AI59" i="5" l="1"/>
  <c r="AL12" i="6" s="1"/>
  <c r="AM33" i="3"/>
  <c r="AG33" i="3"/>
  <c r="AE34" i="3"/>
  <c r="AM34" i="3" l="1"/>
  <c r="AE35" i="3"/>
  <c r="AG34" i="3"/>
  <c r="AL13" i="6"/>
  <c r="AL14" i="6" s="1"/>
  <c r="AL15" i="6" s="1"/>
  <c r="AL16" i="6" s="1"/>
  <c r="AL17" i="6" s="1"/>
  <c r="AL18" i="6" s="1"/>
  <c r="AL19" i="6" s="1"/>
  <c r="AL20" i="6" s="1"/>
  <c r="AL21" i="6" s="1"/>
  <c r="AL22" i="6" s="1"/>
  <c r="AL23" i="6" s="1"/>
  <c r="AL24" i="6" s="1"/>
  <c r="AL25" i="6" s="1"/>
  <c r="AL26" i="6" s="1"/>
  <c r="AL27" i="6" s="1"/>
  <c r="AL28" i="6" s="1"/>
  <c r="AL29" i="6" s="1"/>
  <c r="AL30" i="6" s="1"/>
  <c r="AL31" i="6" s="1"/>
  <c r="AL32" i="6" s="1"/>
  <c r="AL33" i="6" s="1"/>
  <c r="AL34" i="6" s="1"/>
  <c r="AL35" i="6" s="1"/>
  <c r="AL36" i="6" s="1"/>
  <c r="AL37" i="6" s="1"/>
  <c r="AL38" i="6" l="1"/>
  <c r="AM35" i="3"/>
  <c r="AG35" i="3"/>
  <c r="AE36" i="3"/>
  <c r="AM36" i="3" l="1"/>
  <c r="AG36" i="3"/>
  <c r="AE37" i="3"/>
  <c r="L49" i="6"/>
  <c r="AI28" i="7"/>
  <c r="AI29" i="7" l="1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49" i="6"/>
  <c r="AT49" i="6"/>
  <c r="AN49" i="6"/>
  <c r="AM37" i="3"/>
  <c r="AE38" i="3"/>
  <c r="AG37" i="3"/>
  <c r="AM38" i="3" l="1"/>
  <c r="AG38" i="3"/>
  <c r="AE39" i="3"/>
  <c r="AI59" i="7"/>
  <c r="AL12" i="8" s="1"/>
  <c r="AM39" i="3" l="1"/>
  <c r="AG39" i="3"/>
  <c r="AE40" i="3"/>
  <c r="AL13" i="8"/>
  <c r="AL14" i="8" s="1"/>
  <c r="AL15" i="8" s="1"/>
  <c r="AL16" i="8" s="1"/>
  <c r="AL17" i="8" s="1"/>
  <c r="AL18" i="8" s="1"/>
  <c r="AL19" i="8" s="1"/>
  <c r="AL20" i="8" s="1"/>
  <c r="AL21" i="8" s="1"/>
  <c r="AL22" i="8" s="1"/>
  <c r="AL23" i="8" s="1"/>
  <c r="AL24" i="8" s="1"/>
  <c r="AL25" i="8" s="1"/>
  <c r="AL26" i="8" s="1"/>
  <c r="AL27" i="8" s="1"/>
  <c r="AL28" i="8" s="1"/>
  <c r="AL29" i="8" s="1"/>
  <c r="AL30" i="8" s="1"/>
  <c r="AL31" i="8" s="1"/>
  <c r="AL32" i="8" s="1"/>
  <c r="AL33" i="8" s="1"/>
  <c r="AL34" i="8" s="1"/>
  <c r="AL35" i="8" s="1"/>
  <c r="AL36" i="8" s="1"/>
  <c r="AL37" i="8" s="1"/>
  <c r="AL38" i="8" l="1"/>
  <c r="L49" i="8" s="1"/>
  <c r="AM40" i="3"/>
  <c r="AE41" i="3"/>
  <c r="AG40" i="3"/>
  <c r="AM41" i="3" l="1"/>
  <c r="AG41" i="3"/>
  <c r="AE42" i="3"/>
  <c r="AI49" i="8"/>
  <c r="AN49" i="8"/>
  <c r="AT49" i="8"/>
  <c r="AM42" i="3" l="1"/>
  <c r="AE43" i="3"/>
  <c r="AG42" i="3"/>
  <c r="AM43" i="3" l="1"/>
  <c r="AG43" i="3"/>
  <c r="AE44" i="3"/>
  <c r="AM44" i="3" l="1"/>
  <c r="AE45" i="3"/>
  <c r="AG44" i="3"/>
  <c r="AM45" i="3" l="1"/>
  <c r="AE46" i="3"/>
  <c r="AG45" i="3"/>
  <c r="AM46" i="3" l="1"/>
  <c r="AG46" i="3"/>
  <c r="AE47" i="3"/>
  <c r="AM47" i="3" l="1"/>
  <c r="AG47" i="3"/>
  <c r="AE48" i="3"/>
  <c r="AM48" i="3" l="1"/>
  <c r="AE49" i="3"/>
  <c r="AG48" i="3"/>
  <c r="AM49" i="3" l="1"/>
  <c r="AG49" i="3"/>
  <c r="AE50" i="3"/>
  <c r="AM50" i="3" l="1"/>
  <c r="AE51" i="3"/>
  <c r="AG50" i="3"/>
  <c r="AM51" i="3" l="1"/>
  <c r="AG51" i="3"/>
  <c r="AE52" i="3"/>
  <c r="AM52" i="3" l="1"/>
  <c r="AE53" i="3"/>
  <c r="AG52" i="3"/>
  <c r="AM53" i="3" l="1"/>
  <c r="AE54" i="3"/>
  <c r="AG53" i="3"/>
  <c r="AM54" i="3" l="1"/>
  <c r="AG54" i="3"/>
  <c r="AE55" i="3"/>
  <c r="AM55" i="3" l="1"/>
  <c r="AG55" i="3"/>
  <c r="AE56" i="3"/>
  <c r="AM56" i="3" l="1"/>
  <c r="AE57" i="3"/>
  <c r="AG56" i="3"/>
  <c r="AM57" i="3" l="1"/>
  <c r="AG57" i="3"/>
  <c r="AE58" i="3"/>
  <c r="AM58" i="3" l="1"/>
  <c r="AM59" i="3" s="1"/>
  <c r="AR12" i="4" s="1"/>
  <c r="AG58" i="3"/>
  <c r="AG59" i="3" s="1"/>
  <c r="AI12" i="4" s="1"/>
  <c r="AE59" i="3"/>
  <c r="AF12" i="4" s="1"/>
  <c r="AF13" i="4" l="1"/>
  <c r="AR13" i="4" l="1"/>
  <c r="AI13" i="4"/>
  <c r="AF14" i="4"/>
  <c r="AR14" i="4" l="1"/>
  <c r="AF15" i="4"/>
  <c r="AI14" i="4"/>
  <c r="AR15" i="4" l="1"/>
  <c r="AF16" i="4"/>
  <c r="AI15" i="4"/>
  <c r="AR16" i="4" l="1"/>
  <c r="AI16" i="4"/>
  <c r="AF17" i="4"/>
  <c r="AR17" i="4" l="1"/>
  <c r="AF18" i="4"/>
  <c r="AI17" i="4"/>
  <c r="AR18" i="4" l="1"/>
  <c r="AI18" i="4"/>
  <c r="AF19" i="4"/>
  <c r="AR19" i="4" l="1"/>
  <c r="AF20" i="4"/>
  <c r="AI19" i="4"/>
  <c r="AR20" i="4" l="1"/>
  <c r="AI20" i="4"/>
  <c r="AF21" i="4"/>
  <c r="AR21" i="4" l="1"/>
  <c r="AI21" i="4"/>
  <c r="AF22" i="4"/>
  <c r="AR22" i="4" l="1"/>
  <c r="AF23" i="4"/>
  <c r="AI22" i="4"/>
  <c r="AR23" i="4" l="1"/>
  <c r="AF24" i="4"/>
  <c r="AI23" i="4"/>
  <c r="AR24" i="4" l="1"/>
  <c r="AI24" i="4"/>
  <c r="AF25" i="4"/>
  <c r="AR25" i="4" l="1"/>
  <c r="AF26" i="4"/>
  <c r="AI25" i="4"/>
  <c r="AR26" i="4" l="1"/>
  <c r="AI26" i="4"/>
  <c r="AF27" i="4"/>
  <c r="AR27" i="4" l="1"/>
  <c r="AF28" i="4"/>
  <c r="AI27" i="4"/>
  <c r="AR28" i="4" l="1"/>
  <c r="AF29" i="4"/>
  <c r="AI28" i="4"/>
  <c r="AR29" i="4" l="1"/>
  <c r="AI29" i="4"/>
  <c r="AF30" i="4"/>
  <c r="AR30" i="4" l="1"/>
  <c r="AI30" i="4"/>
  <c r="AF31" i="4"/>
  <c r="AR31" i="4" l="1"/>
  <c r="AI31" i="4"/>
  <c r="AF32" i="4"/>
  <c r="AR32" i="4" l="1"/>
  <c r="AF33" i="4"/>
  <c r="AI32" i="4"/>
  <c r="AR33" i="4" l="1"/>
  <c r="AF34" i="4"/>
  <c r="AI33" i="4"/>
  <c r="AR34" i="4" l="1"/>
  <c r="AF35" i="4"/>
  <c r="AI34" i="4"/>
  <c r="AR35" i="4" l="1"/>
  <c r="AI35" i="4"/>
  <c r="AF36" i="4"/>
  <c r="AR36" i="4" l="1"/>
  <c r="AI36" i="4"/>
  <c r="AF37" i="4"/>
  <c r="AR37" i="4" l="1"/>
  <c r="AR38" i="4" s="1"/>
  <c r="AI37" i="4"/>
  <c r="AI38" i="4" s="1"/>
  <c r="AG28" i="5" s="1"/>
  <c r="AF38" i="4"/>
  <c r="L47" i="4" l="1"/>
  <c r="AE28" i="5"/>
  <c r="L51" i="4"/>
  <c r="AM28" i="5"/>
  <c r="AE29" i="5" l="1"/>
  <c r="AI51" i="4"/>
  <c r="AT51" i="4"/>
  <c r="AN51" i="4"/>
  <c r="AN47" i="4"/>
  <c r="L48" i="4"/>
  <c r="AT47" i="4"/>
  <c r="AI47" i="4"/>
  <c r="AT48" i="4" l="1"/>
  <c r="AN48" i="4"/>
  <c r="AI48" i="4"/>
  <c r="AM29" i="5"/>
  <c r="AG29" i="5"/>
  <c r="AE30" i="5"/>
  <c r="AM30" i="5" l="1"/>
  <c r="AG30" i="5"/>
  <c r="AE31" i="5"/>
  <c r="AM31" i="5" l="1"/>
  <c r="AE32" i="5"/>
  <c r="AG31" i="5"/>
  <c r="AM32" i="5" l="1"/>
  <c r="AE33" i="5"/>
  <c r="AG32" i="5"/>
  <c r="AM33" i="5" l="1"/>
  <c r="AE34" i="5"/>
  <c r="AG33" i="5"/>
  <c r="AM34" i="5" l="1"/>
  <c r="AE35" i="5"/>
  <c r="AG34" i="5"/>
  <c r="AM35" i="5" l="1"/>
  <c r="AG35" i="5"/>
  <c r="AE36" i="5"/>
  <c r="AM36" i="5" l="1"/>
  <c r="AG36" i="5"/>
  <c r="AE37" i="5"/>
  <c r="AM37" i="5" l="1"/>
  <c r="AG37" i="5"/>
  <c r="AE38" i="5"/>
  <c r="AM38" i="5" l="1"/>
  <c r="AG38" i="5"/>
  <c r="AE39" i="5"/>
  <c r="AM39" i="5" l="1"/>
  <c r="AE40" i="5"/>
  <c r="AG39" i="5"/>
  <c r="AM40" i="5" l="1"/>
  <c r="AG40" i="5"/>
  <c r="AE41" i="5"/>
  <c r="AM41" i="5" l="1"/>
  <c r="AE42" i="5"/>
  <c r="AG41" i="5"/>
  <c r="AM42" i="5" l="1"/>
  <c r="AG42" i="5"/>
  <c r="AE43" i="5"/>
  <c r="AM43" i="5" l="1"/>
  <c r="AG43" i="5"/>
  <c r="AE44" i="5"/>
  <c r="AM44" i="5" l="1"/>
  <c r="AG44" i="5"/>
  <c r="AE45" i="5"/>
  <c r="AM45" i="5" l="1"/>
  <c r="AE46" i="5"/>
  <c r="AG45" i="5"/>
  <c r="AM46" i="5" l="1"/>
  <c r="AE47" i="5"/>
  <c r="AG46" i="5"/>
  <c r="AM47" i="5" l="1"/>
  <c r="AE48" i="5"/>
  <c r="AG47" i="5"/>
  <c r="AM48" i="5" l="1"/>
  <c r="AE49" i="5"/>
  <c r="AG48" i="5"/>
  <c r="AM49" i="5" l="1"/>
  <c r="AE50" i="5"/>
  <c r="AG49" i="5"/>
  <c r="AM50" i="5" l="1"/>
  <c r="AG50" i="5"/>
  <c r="AE51" i="5"/>
  <c r="AM51" i="5" l="1"/>
  <c r="AG51" i="5"/>
  <c r="AE52" i="5"/>
  <c r="AM52" i="5" l="1"/>
  <c r="AG52" i="5"/>
  <c r="AE53" i="5"/>
  <c r="AM53" i="5" l="1"/>
  <c r="AG53" i="5"/>
  <c r="AE54" i="5"/>
  <c r="AM54" i="5" l="1"/>
  <c r="AE55" i="5"/>
  <c r="AG54" i="5"/>
  <c r="AM55" i="5" l="1"/>
  <c r="AG55" i="5"/>
  <c r="AE56" i="5"/>
  <c r="AM56" i="5" l="1"/>
  <c r="AE57" i="5"/>
  <c r="AG56" i="5"/>
  <c r="AM57" i="5" l="1"/>
  <c r="AE58" i="5"/>
  <c r="AG57" i="5"/>
  <c r="AM58" i="5" l="1"/>
  <c r="AM59" i="5" s="1"/>
  <c r="AR12" i="6" s="1"/>
  <c r="AG58" i="5"/>
  <c r="AG59" i="5" s="1"/>
  <c r="AI12" i="6" s="1"/>
  <c r="AE59" i="5"/>
  <c r="AF12" i="6" s="1"/>
  <c r="AF13" i="6" l="1"/>
  <c r="AR13" i="6" l="1"/>
  <c r="AF14" i="6"/>
  <c r="AI13" i="6"/>
  <c r="AR14" i="6" l="1"/>
  <c r="AF15" i="6"/>
  <c r="AI14" i="6"/>
  <c r="AR15" i="6" l="1"/>
  <c r="AF16" i="6"/>
  <c r="AI15" i="6"/>
  <c r="AR16" i="6" l="1"/>
  <c r="AF17" i="6"/>
  <c r="AI16" i="6"/>
  <c r="AR17" i="6" l="1"/>
  <c r="AF18" i="6"/>
  <c r="AI17" i="6"/>
  <c r="AR18" i="6" l="1"/>
  <c r="AI18" i="6"/>
  <c r="AF19" i="6"/>
  <c r="AR19" i="6" l="1"/>
  <c r="AI19" i="6"/>
  <c r="AF20" i="6"/>
  <c r="AR20" i="6" l="1"/>
  <c r="AI20" i="6"/>
  <c r="AF21" i="6"/>
  <c r="AR21" i="6" l="1"/>
  <c r="AF22" i="6"/>
  <c r="AI21" i="6"/>
  <c r="AR22" i="6" l="1"/>
  <c r="AF23" i="6"/>
  <c r="AI22" i="6"/>
  <c r="AR23" i="6" l="1"/>
  <c r="AI23" i="6"/>
  <c r="AF24" i="6"/>
  <c r="AR24" i="6" l="1"/>
  <c r="AF25" i="6"/>
  <c r="AI24" i="6"/>
  <c r="AR25" i="6" l="1"/>
  <c r="AI25" i="6"/>
  <c r="AF26" i="6"/>
  <c r="AR26" i="6" l="1"/>
  <c r="AF27" i="6"/>
  <c r="AI26" i="6"/>
  <c r="AR27" i="6" l="1"/>
  <c r="AI27" i="6"/>
  <c r="AF28" i="6"/>
  <c r="AR28" i="6" l="1"/>
  <c r="AI28" i="6"/>
  <c r="AF29" i="6"/>
  <c r="AR29" i="6" l="1"/>
  <c r="AI29" i="6"/>
  <c r="AF30" i="6"/>
  <c r="AR30" i="6" l="1"/>
  <c r="AF31" i="6"/>
  <c r="AI30" i="6"/>
  <c r="AR31" i="6" l="1"/>
  <c r="AI31" i="6"/>
  <c r="AF32" i="6"/>
  <c r="AR32" i="6" l="1"/>
  <c r="AF33" i="6"/>
  <c r="AI32" i="6"/>
  <c r="AR33" i="6" l="1"/>
  <c r="AF34" i="6"/>
  <c r="AI33" i="6"/>
  <c r="AR34" i="6" l="1"/>
  <c r="AF35" i="6"/>
  <c r="AI34" i="6"/>
  <c r="AR35" i="6" l="1"/>
  <c r="AI35" i="6"/>
  <c r="AF36" i="6"/>
  <c r="AR36" i="6" l="1"/>
  <c r="AI36" i="6"/>
  <c r="AF37" i="6"/>
  <c r="AR37" i="6" l="1"/>
  <c r="AR38" i="6" s="1"/>
  <c r="AI37" i="6"/>
  <c r="AI38" i="6" s="1"/>
  <c r="AG28" i="7" s="1"/>
  <c r="AF38" i="6"/>
  <c r="L47" i="6" l="1"/>
  <c r="AE28" i="7"/>
  <c r="L51" i="6"/>
  <c r="AM28" i="7"/>
  <c r="AN51" i="6" l="1"/>
  <c r="AT51" i="6"/>
  <c r="AI51" i="6"/>
  <c r="AE29" i="7"/>
  <c r="L48" i="6"/>
  <c r="AT47" i="6"/>
  <c r="AN47" i="6"/>
  <c r="AI47" i="6"/>
  <c r="AT48" i="6" l="1"/>
  <c r="AN48" i="6"/>
  <c r="AI48" i="6"/>
  <c r="AM29" i="7"/>
  <c r="AE30" i="7"/>
  <c r="AG29" i="7"/>
  <c r="AE31" i="7" l="1"/>
  <c r="AM30" i="7"/>
  <c r="AG30" i="7"/>
  <c r="AM31" i="7" l="1"/>
  <c r="AG31" i="7"/>
  <c r="AE32" i="7"/>
  <c r="AM32" i="7" l="1"/>
  <c r="AG32" i="7"/>
  <c r="AE33" i="7"/>
  <c r="AE34" i="7" l="1"/>
  <c r="AM33" i="7"/>
  <c r="AG33" i="7"/>
  <c r="AM34" i="7" l="1"/>
  <c r="AE35" i="7"/>
  <c r="AG34" i="7"/>
  <c r="AG35" i="7" l="1"/>
  <c r="AE36" i="7"/>
  <c r="AM35" i="7"/>
  <c r="AE37" i="7" l="1"/>
  <c r="AG36" i="7"/>
  <c r="AM36" i="7"/>
  <c r="AE38" i="7" l="1"/>
  <c r="AM37" i="7"/>
  <c r="AG37" i="7"/>
  <c r="AM38" i="7" l="1"/>
  <c r="AG38" i="7"/>
  <c r="AE39" i="7"/>
  <c r="AG39" i="7" l="1"/>
  <c r="AE40" i="7"/>
  <c r="AM39" i="7"/>
  <c r="AG40" i="7" l="1"/>
  <c r="AM40" i="7"/>
  <c r="AE41" i="7"/>
  <c r="AG41" i="7" l="1"/>
  <c r="AM41" i="7"/>
  <c r="AE42" i="7"/>
  <c r="AG42" i="7" l="1"/>
  <c r="AM42" i="7"/>
  <c r="AE43" i="7"/>
  <c r="AM43" i="7" l="1"/>
  <c r="AG43" i="7"/>
  <c r="AE44" i="7"/>
  <c r="AM44" i="7" l="1"/>
  <c r="AG44" i="7"/>
  <c r="AE45" i="7"/>
  <c r="AG45" i="7" l="1"/>
  <c r="AE46" i="7"/>
  <c r="AM45" i="7"/>
  <c r="AM46" i="7" l="1"/>
  <c r="AE47" i="7"/>
  <c r="AG46" i="7"/>
  <c r="AE48" i="7" l="1"/>
  <c r="AM47" i="7"/>
  <c r="AG47" i="7"/>
  <c r="AG48" i="7" l="1"/>
  <c r="AM48" i="7"/>
  <c r="AE49" i="7"/>
  <c r="AG49" i="7" l="1"/>
  <c r="AM49" i="7"/>
  <c r="AE50" i="7"/>
  <c r="AE51" i="7" l="1"/>
  <c r="AG50" i="7"/>
  <c r="AM50" i="7"/>
  <c r="AG51" i="7" l="1"/>
  <c r="AM51" i="7"/>
  <c r="AE52" i="7"/>
  <c r="AE53" i="7" l="1"/>
  <c r="AM52" i="7"/>
  <c r="AG52" i="7"/>
  <c r="AG53" i="7" l="1"/>
  <c r="AE54" i="7"/>
  <c r="AM53" i="7"/>
  <c r="AE55" i="7" l="1"/>
  <c r="AG54" i="7"/>
  <c r="AM54" i="7"/>
  <c r="AM55" i="7" l="1"/>
  <c r="AE56" i="7"/>
  <c r="AG55" i="7"/>
  <c r="AM56" i="7" l="1"/>
  <c r="AG56" i="7"/>
  <c r="AE57" i="7"/>
  <c r="AG57" i="7" l="1"/>
  <c r="AM57" i="7"/>
  <c r="AE58" i="7"/>
  <c r="AM58" i="7" l="1"/>
  <c r="AM59" i="7" s="1"/>
  <c r="AR12" i="8" s="1"/>
  <c r="AG58" i="7"/>
  <c r="AG59" i="7" s="1"/>
  <c r="AI12" i="8" s="1"/>
  <c r="AE59" i="7"/>
  <c r="AF12" i="8" s="1"/>
  <c r="AF13" i="8" l="1"/>
  <c r="AI13" i="8" l="1"/>
  <c r="AR13" i="8"/>
  <c r="AF14" i="8"/>
  <c r="AI14" i="8" l="1"/>
  <c r="AR14" i="8"/>
  <c r="AF15" i="8"/>
  <c r="AF16" i="8" l="1"/>
  <c r="AI15" i="8"/>
  <c r="AR15" i="8"/>
  <c r="AF17" i="8" l="1"/>
  <c r="AR16" i="8"/>
  <c r="AI16" i="8"/>
  <c r="AR17" i="8" l="1"/>
  <c r="AI17" i="8"/>
  <c r="AF18" i="8"/>
  <c r="AF19" i="8" l="1"/>
  <c r="AI18" i="8"/>
  <c r="AR18" i="8"/>
  <c r="AR19" i="8" l="1"/>
  <c r="AI19" i="8"/>
  <c r="AF20" i="8"/>
  <c r="AF21" i="8" l="1"/>
  <c r="AR20" i="8"/>
  <c r="AI20" i="8"/>
  <c r="AI21" i="8" l="1"/>
  <c r="AF22" i="8"/>
  <c r="AR21" i="8"/>
  <c r="AR22" i="8" l="1"/>
  <c r="AI22" i="8"/>
  <c r="AF23" i="8"/>
  <c r="AR23" i="8" l="1"/>
  <c r="AF24" i="8"/>
  <c r="AI23" i="8"/>
  <c r="AR24" i="8" l="1"/>
  <c r="AI24" i="8"/>
  <c r="AF25" i="8"/>
  <c r="AR25" i="8" l="1"/>
  <c r="AI25" i="8"/>
  <c r="AF26" i="8"/>
  <c r="AI26" i="8" l="1"/>
  <c r="AF27" i="8"/>
  <c r="AR26" i="8"/>
  <c r="AF28" i="8" l="1"/>
  <c r="AR27" i="8"/>
  <c r="AI27" i="8"/>
  <c r="AI28" i="8" l="1"/>
  <c r="AF29" i="8"/>
  <c r="AR28" i="8"/>
  <c r="AR29" i="8" l="1"/>
  <c r="AI29" i="8"/>
  <c r="AF30" i="8"/>
  <c r="AF31" i="8" l="1"/>
  <c r="AI30" i="8"/>
  <c r="AR30" i="8"/>
  <c r="AI31" i="8" l="1"/>
  <c r="AR31" i="8"/>
  <c r="AF32" i="8"/>
  <c r="AF33" i="8" l="1"/>
  <c r="AR32" i="8"/>
  <c r="AI32" i="8"/>
  <c r="AI33" i="8" l="1"/>
  <c r="AF34" i="8"/>
  <c r="AR33" i="8"/>
  <c r="AR34" i="8" l="1"/>
  <c r="AF35" i="8"/>
  <c r="AI34" i="8"/>
  <c r="AR35" i="8" l="1"/>
  <c r="AI35" i="8"/>
  <c r="AF36" i="8"/>
  <c r="AR36" i="8" l="1"/>
  <c r="AI36" i="8"/>
  <c r="AF37" i="8"/>
  <c r="AR37" i="8" l="1"/>
  <c r="AR38" i="8" s="1"/>
  <c r="L51" i="8" s="1"/>
  <c r="AI37" i="8"/>
  <c r="AI38" i="8" s="1"/>
  <c r="AF38" i="8"/>
  <c r="L47" i="8" s="1"/>
  <c r="L48" i="8" l="1"/>
  <c r="AT47" i="8"/>
  <c r="AI47" i="8"/>
  <c r="AN47" i="8"/>
  <c r="AT51" i="8"/>
  <c r="AI51" i="8"/>
  <c r="AN51" i="8"/>
  <c r="AT48" i="8" l="1"/>
  <c r="AN48" i="8"/>
  <c r="AI4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V SILVA</author>
    <author>FDE</author>
  </authors>
  <commentList>
    <comment ref="Y24" authorId="0" shapeId="0" xr:uid="{EE32768E-1CDA-4FAC-976A-E083497D17D5}">
      <text>
        <r>
          <rPr>
            <b/>
            <sz val="9"/>
            <color indexed="81"/>
            <rFont val="Segoe UI"/>
            <family val="2"/>
          </rPr>
          <t>EX DE DEDUÇÕES: períodos que não podem ser computados para aposentadoria especial docente.</t>
        </r>
        <r>
          <rPr>
            <sz val="9"/>
            <color indexed="81"/>
            <rFont val="Segoe UI"/>
            <family val="2"/>
          </rPr>
          <t xml:space="preserve">
1 - Docente designado na DE como PEC/PC ou AT
2 - Docente designado/afastado em órgãos centrais
3 - Docente nomeado em comissão.
4 - Períodos anteriores ao ingresso no atual cargo, que não podem ser computados (Ex: Cargos do QAE, do QSE, Suporte Pedagógicos)
</t>
        </r>
      </text>
    </comment>
    <comment ref="AB24" authorId="0" shapeId="0" xr:uid="{9FAC339B-2D7B-4AC8-9306-CD2F3814DC5A}">
      <text>
        <r>
          <rPr>
            <b/>
            <sz val="9"/>
            <color indexed="81"/>
            <rFont val="Segoe UI"/>
            <family val="2"/>
          </rPr>
          <t>Incluir tempo de outras Certidões:
&gt;</t>
        </r>
        <r>
          <rPr>
            <sz val="9"/>
            <color indexed="81"/>
            <rFont val="Segoe UI"/>
            <family val="2"/>
          </rPr>
          <t xml:space="preserve"> INSS, Prefeitura etc.
O sistema irá incluir apenas para fins de aposentadoria comum.</t>
        </r>
      </text>
    </comment>
    <comment ref="W26" authorId="0" shapeId="0" xr:uid="{C34A2EE7-23A0-44D2-9019-6FB1C203EEDC}">
      <text>
        <r>
          <rPr>
            <sz val="9"/>
            <color indexed="81"/>
            <rFont val="Segoe UI"/>
            <family val="2"/>
          </rPr>
          <t xml:space="preserve">Incluir o tempo de outros afastamentos com prejuízo de vencimentos.
</t>
        </r>
      </text>
    </comment>
    <comment ref="K27" authorId="0" shapeId="0" xr:uid="{1E5B2482-CEE7-44F5-AEFA-00F3900E4376}">
      <text>
        <r>
          <rPr>
            <b/>
            <sz val="9"/>
            <color indexed="81"/>
            <rFont val="Segoe UI"/>
            <family val="2"/>
          </rPr>
          <t xml:space="preserve">Falta Justificada:
</t>
        </r>
        <r>
          <rPr>
            <sz val="9"/>
            <color indexed="81"/>
            <rFont val="Segoe UI"/>
            <family val="2"/>
          </rPr>
          <t>toda FI/FJ após 23/09/2003, deve ser incluída para fins de aposentadoria comum no campo(9), desde que não tenha sido o mês todo.</t>
        </r>
      </text>
    </comment>
    <comment ref="M27" authorId="0" shapeId="0" xr:uid="{9BD70320-F1DD-48B7-A545-B822DD75E015}">
      <text>
        <r>
          <rPr>
            <b/>
            <sz val="9"/>
            <color indexed="81"/>
            <rFont val="Segoe UI"/>
            <family val="2"/>
          </rPr>
          <t>Falta Injusti:</t>
        </r>
        <r>
          <rPr>
            <sz val="9"/>
            <color indexed="81"/>
            <rFont val="Segoe UI"/>
            <family val="2"/>
          </rPr>
          <t xml:space="preserve">
Toda FI/FJ após 23/09/2003, deve ser incluída para fins de aposentadoria comum no campo(9), desde que não tenha sido o mês completo.
</t>
        </r>
      </text>
    </comment>
    <comment ref="Q27" authorId="0" shapeId="0" xr:uid="{DB6810EA-3A5E-477A-96BE-FB2A4327A160}">
      <text>
        <r>
          <rPr>
            <b/>
            <sz val="9"/>
            <color indexed="81"/>
            <rFont val="Segoe UI"/>
            <family val="2"/>
          </rPr>
          <t>Atenção:</t>
        </r>
        <r>
          <rPr>
            <sz val="9"/>
            <color indexed="81"/>
            <rFont val="Segoe UI"/>
            <family val="2"/>
          </rPr>
          <t xml:space="preserve">
toda LF após 23/09/2003, deve ser incluída para fins de aposentadoria no campo(9).</t>
        </r>
      </text>
    </comment>
    <comment ref="C28" authorId="1" shapeId="0" xr:uid="{00000000-0006-0000-0000-000001000000}">
      <text>
        <r>
          <rPr>
            <b/>
            <sz val="9"/>
            <color indexed="81"/>
            <rFont val="Segoe UI"/>
            <family val="2"/>
          </rPr>
          <t>ATENÇÃO</t>
        </r>
        <r>
          <rPr>
            <sz val="9"/>
            <color indexed="81"/>
            <rFont val="Segoe UI"/>
            <family val="2"/>
          </rPr>
          <t xml:space="preserve">:
A </t>
        </r>
        <r>
          <rPr>
            <b/>
            <sz val="9"/>
            <color indexed="81"/>
            <rFont val="Segoe UI"/>
            <family val="2"/>
          </rPr>
          <t>DATA FIM</t>
        </r>
        <r>
          <rPr>
            <sz val="9"/>
            <color indexed="81"/>
            <rFont val="Segoe UI"/>
            <family val="2"/>
          </rPr>
          <t xml:space="preserve"> CORRESPONDE AO </t>
        </r>
        <r>
          <rPr>
            <b/>
            <sz val="9"/>
            <color indexed="81"/>
            <rFont val="Segoe UI"/>
            <family val="2"/>
          </rPr>
          <t>ÚLTIMO DIA TRABALHADO</t>
        </r>
        <r>
          <rPr>
            <sz val="9"/>
            <color indexed="81"/>
            <rFont val="Segoe UI"/>
            <family val="2"/>
          </rPr>
          <t xml:space="preserve"> NA PORTARIA.
</t>
        </r>
        <r>
          <rPr>
            <b/>
            <sz val="9"/>
            <color indexed="81"/>
            <rFont val="Segoe UI"/>
            <family val="2"/>
          </rPr>
          <t>EX;</t>
        </r>
        <r>
          <rPr>
            <sz val="9"/>
            <color indexed="81"/>
            <rFont val="Segoe UI"/>
            <family val="2"/>
          </rPr>
          <t xml:space="preserve"> Dispensado/Exonerado a partir de </t>
        </r>
        <r>
          <rPr>
            <b/>
            <sz val="9"/>
            <color indexed="81"/>
            <rFont val="Segoe UI"/>
            <family val="2"/>
          </rPr>
          <t>16/07/2021</t>
        </r>
        <r>
          <rPr>
            <sz val="9"/>
            <color indexed="81"/>
            <rFont val="Segoe UI"/>
            <family val="2"/>
          </rPr>
          <t>, a DATA FIM será</t>
        </r>
        <r>
          <rPr>
            <b/>
            <sz val="9"/>
            <color indexed="81"/>
            <rFont val="Segoe UI"/>
            <family val="2"/>
          </rPr>
          <t xml:space="preserve"> 15/07/2021</t>
        </r>
        <r>
          <rPr>
            <sz val="9"/>
            <color indexed="81"/>
            <rFont val="Segoe UI"/>
            <family val="2"/>
          </rPr>
          <t xml:space="preserve">, que corresponde ao último dia trabalhado.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FDE</author>
  </authors>
  <commentList>
    <comment ref="C12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 xml:space="preserve">ATENÇÃO:
</t>
        </r>
        <r>
          <rPr>
            <sz val="9"/>
            <color indexed="81"/>
            <rFont val="Segoe UI"/>
            <family val="2"/>
          </rPr>
          <t xml:space="preserve">
A </t>
        </r>
        <r>
          <rPr>
            <b/>
            <sz val="9"/>
            <color indexed="81"/>
            <rFont val="Segoe UI"/>
            <family val="2"/>
          </rPr>
          <t>DATA FIM</t>
        </r>
        <r>
          <rPr>
            <sz val="9"/>
            <color indexed="81"/>
            <rFont val="Segoe UI"/>
            <family val="2"/>
          </rPr>
          <t xml:space="preserve"> CORRESPONDE AO ÚLTIMO DIA TRABALHADO NA PORTARIA.
</t>
        </r>
        <r>
          <rPr>
            <b/>
            <sz val="9"/>
            <color indexed="81"/>
            <rFont val="Segoe UI"/>
            <family val="2"/>
          </rPr>
          <t>EX;</t>
        </r>
        <r>
          <rPr>
            <sz val="9"/>
            <color indexed="81"/>
            <rFont val="Segoe UI"/>
            <family val="2"/>
          </rPr>
          <t xml:space="preserve"> Dispensado/Exonerado a partir de 16/07/2021, a </t>
        </r>
        <r>
          <rPr>
            <b/>
            <sz val="9"/>
            <color indexed="81"/>
            <rFont val="Segoe UI"/>
            <family val="2"/>
          </rPr>
          <t>DATA FIM será 15/07/2021</t>
        </r>
        <r>
          <rPr>
            <sz val="9"/>
            <color indexed="81"/>
            <rFont val="Segoe UI"/>
            <family val="2"/>
          </rPr>
          <t xml:space="preserve">, que corresponde ao último dia trabalhado.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FDE</author>
  </authors>
  <commentList>
    <comment ref="C28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ATENÇÃO</t>
        </r>
        <r>
          <rPr>
            <sz val="9"/>
            <color indexed="81"/>
            <rFont val="Segoe UI"/>
            <family val="2"/>
          </rPr>
          <t xml:space="preserve">:
A </t>
        </r>
        <r>
          <rPr>
            <b/>
            <sz val="9"/>
            <color indexed="81"/>
            <rFont val="Segoe UI"/>
            <family val="2"/>
          </rPr>
          <t>DATA FIM</t>
        </r>
        <r>
          <rPr>
            <sz val="9"/>
            <color indexed="81"/>
            <rFont val="Segoe UI"/>
            <family val="2"/>
          </rPr>
          <t xml:space="preserve"> CORRESPONDE AO </t>
        </r>
        <r>
          <rPr>
            <b/>
            <sz val="9"/>
            <color indexed="81"/>
            <rFont val="Segoe UI"/>
            <family val="2"/>
          </rPr>
          <t>ÚLTIMO DIA TRABALHADO</t>
        </r>
        <r>
          <rPr>
            <sz val="9"/>
            <color indexed="81"/>
            <rFont val="Segoe UI"/>
            <family val="2"/>
          </rPr>
          <t xml:space="preserve"> NA PORTARIA.
</t>
        </r>
        <r>
          <rPr>
            <b/>
            <sz val="9"/>
            <color indexed="81"/>
            <rFont val="Segoe UI"/>
            <family val="2"/>
          </rPr>
          <t>EX;</t>
        </r>
        <r>
          <rPr>
            <sz val="9"/>
            <color indexed="81"/>
            <rFont val="Segoe UI"/>
            <family val="2"/>
          </rPr>
          <t xml:space="preserve"> Dispensado/Exonerado a partir de </t>
        </r>
        <r>
          <rPr>
            <b/>
            <sz val="9"/>
            <color indexed="81"/>
            <rFont val="Segoe UI"/>
            <family val="2"/>
          </rPr>
          <t>16/07/2021</t>
        </r>
        <r>
          <rPr>
            <sz val="9"/>
            <color indexed="81"/>
            <rFont val="Segoe UI"/>
            <family val="2"/>
          </rPr>
          <t>, a DATA FIM será</t>
        </r>
        <r>
          <rPr>
            <b/>
            <sz val="9"/>
            <color indexed="81"/>
            <rFont val="Segoe UI"/>
            <family val="2"/>
          </rPr>
          <t xml:space="preserve"> 15/07/2021</t>
        </r>
        <r>
          <rPr>
            <sz val="9"/>
            <color indexed="81"/>
            <rFont val="Segoe UI"/>
            <family val="2"/>
          </rPr>
          <t xml:space="preserve">, que corresponde ao último dia trabalhado.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FDE</author>
  </authors>
  <commentList>
    <comment ref="C12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 xml:space="preserve">ATENÇÃO:
</t>
        </r>
        <r>
          <rPr>
            <sz val="9"/>
            <color indexed="81"/>
            <rFont val="Segoe UI"/>
            <family val="2"/>
          </rPr>
          <t xml:space="preserve">
A </t>
        </r>
        <r>
          <rPr>
            <b/>
            <sz val="9"/>
            <color indexed="81"/>
            <rFont val="Segoe UI"/>
            <family val="2"/>
          </rPr>
          <t>DATA FIM</t>
        </r>
        <r>
          <rPr>
            <sz val="9"/>
            <color indexed="81"/>
            <rFont val="Segoe UI"/>
            <family val="2"/>
          </rPr>
          <t xml:space="preserve"> CORRESPONDE AO ÚLTIMO DIA TRABALHADO NA PORTARIA.
</t>
        </r>
        <r>
          <rPr>
            <b/>
            <sz val="9"/>
            <color indexed="81"/>
            <rFont val="Segoe UI"/>
            <family val="2"/>
          </rPr>
          <t>EX;</t>
        </r>
        <r>
          <rPr>
            <sz val="9"/>
            <color indexed="81"/>
            <rFont val="Segoe UI"/>
            <family val="2"/>
          </rPr>
          <t xml:space="preserve"> Dispensado/Exonerado a partir de 16/07/2021, a </t>
        </r>
        <r>
          <rPr>
            <b/>
            <sz val="9"/>
            <color indexed="81"/>
            <rFont val="Segoe UI"/>
            <family val="2"/>
          </rPr>
          <t>DATA FIM será 15/07/2021</t>
        </r>
        <r>
          <rPr>
            <sz val="9"/>
            <color indexed="81"/>
            <rFont val="Segoe UI"/>
            <family val="2"/>
          </rPr>
          <t xml:space="preserve">, que corresponde ao último dia trabalhado.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FDE</author>
  </authors>
  <commentList>
    <comment ref="C28" authorId="0" shapeId="0" xr:uid="{968E9FF7-7597-4FC8-AF1A-B680A59D3F7D}">
      <text>
        <r>
          <rPr>
            <b/>
            <sz val="9"/>
            <color indexed="81"/>
            <rFont val="Segoe UI"/>
            <family val="2"/>
          </rPr>
          <t>ATENÇÃO</t>
        </r>
        <r>
          <rPr>
            <sz val="9"/>
            <color indexed="81"/>
            <rFont val="Segoe UI"/>
            <family val="2"/>
          </rPr>
          <t xml:space="preserve">:
A </t>
        </r>
        <r>
          <rPr>
            <b/>
            <sz val="9"/>
            <color indexed="81"/>
            <rFont val="Segoe UI"/>
            <family val="2"/>
          </rPr>
          <t>DATA FIM</t>
        </r>
        <r>
          <rPr>
            <sz val="9"/>
            <color indexed="81"/>
            <rFont val="Segoe UI"/>
            <family val="2"/>
          </rPr>
          <t xml:space="preserve"> CORRESPONDE AO </t>
        </r>
        <r>
          <rPr>
            <b/>
            <sz val="9"/>
            <color indexed="81"/>
            <rFont val="Segoe UI"/>
            <family val="2"/>
          </rPr>
          <t>ÚLTIMO DIA TRABALHADO</t>
        </r>
        <r>
          <rPr>
            <sz val="9"/>
            <color indexed="81"/>
            <rFont val="Segoe UI"/>
            <family val="2"/>
          </rPr>
          <t xml:space="preserve"> NA PORTARIA.
</t>
        </r>
        <r>
          <rPr>
            <b/>
            <sz val="9"/>
            <color indexed="81"/>
            <rFont val="Segoe UI"/>
            <family val="2"/>
          </rPr>
          <t>EX;</t>
        </r>
        <r>
          <rPr>
            <sz val="9"/>
            <color indexed="81"/>
            <rFont val="Segoe UI"/>
            <family val="2"/>
          </rPr>
          <t xml:space="preserve"> Dispensado/Exonerado a partir de </t>
        </r>
        <r>
          <rPr>
            <b/>
            <sz val="9"/>
            <color indexed="81"/>
            <rFont val="Segoe UI"/>
            <family val="2"/>
          </rPr>
          <t>16/07/2021</t>
        </r>
        <r>
          <rPr>
            <sz val="9"/>
            <color indexed="81"/>
            <rFont val="Segoe UI"/>
            <family val="2"/>
          </rPr>
          <t>, a DATA FIM será</t>
        </r>
        <r>
          <rPr>
            <b/>
            <sz val="9"/>
            <color indexed="81"/>
            <rFont val="Segoe UI"/>
            <family val="2"/>
          </rPr>
          <t xml:space="preserve"> 15/07/2021</t>
        </r>
        <r>
          <rPr>
            <sz val="9"/>
            <color indexed="81"/>
            <rFont val="Segoe UI"/>
            <family val="2"/>
          </rPr>
          <t xml:space="preserve">, que corresponde ao último dia trabalhado.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FDE</author>
  </authors>
  <commentList>
    <comment ref="C12" authorId="0" shapeId="0" xr:uid="{82B7D0E9-62B1-439C-B03B-243EC88E064F}">
      <text>
        <r>
          <rPr>
            <b/>
            <sz val="9"/>
            <color indexed="81"/>
            <rFont val="Segoe UI"/>
            <family val="2"/>
          </rPr>
          <t xml:space="preserve">ATENÇÃO:
</t>
        </r>
        <r>
          <rPr>
            <sz val="9"/>
            <color indexed="81"/>
            <rFont val="Segoe UI"/>
            <family val="2"/>
          </rPr>
          <t xml:space="preserve">
A </t>
        </r>
        <r>
          <rPr>
            <b/>
            <sz val="9"/>
            <color indexed="81"/>
            <rFont val="Segoe UI"/>
            <family val="2"/>
          </rPr>
          <t>DATA FIM</t>
        </r>
        <r>
          <rPr>
            <sz val="9"/>
            <color indexed="81"/>
            <rFont val="Segoe UI"/>
            <family val="2"/>
          </rPr>
          <t xml:space="preserve"> CORRESPONDE AO ÚLTIMO DIA TRABALHADO NA PORTARIA.
</t>
        </r>
        <r>
          <rPr>
            <b/>
            <sz val="9"/>
            <color indexed="81"/>
            <rFont val="Segoe UI"/>
            <family val="2"/>
          </rPr>
          <t>EX;</t>
        </r>
        <r>
          <rPr>
            <sz val="9"/>
            <color indexed="81"/>
            <rFont val="Segoe UI"/>
            <family val="2"/>
          </rPr>
          <t xml:space="preserve"> Dispensado/Exonerado a partir de 16/07/2021, a </t>
        </r>
        <r>
          <rPr>
            <b/>
            <sz val="9"/>
            <color indexed="81"/>
            <rFont val="Segoe UI"/>
            <family val="2"/>
          </rPr>
          <t>DATA FIM será 15/07/2021</t>
        </r>
        <r>
          <rPr>
            <sz val="9"/>
            <color indexed="81"/>
            <rFont val="Segoe UI"/>
            <family val="2"/>
          </rPr>
          <t xml:space="preserve">, que corresponde ao último dia trabalhado.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FDE</author>
  </authors>
  <commentList>
    <comment ref="C28" authorId="0" shapeId="0" xr:uid="{DAFA5019-8EEE-49FB-986C-871B92C12FBE}">
      <text>
        <r>
          <rPr>
            <b/>
            <sz val="9"/>
            <color indexed="81"/>
            <rFont val="Segoe UI"/>
            <family val="2"/>
          </rPr>
          <t>ATENÇÃO</t>
        </r>
        <r>
          <rPr>
            <sz val="9"/>
            <color indexed="81"/>
            <rFont val="Segoe UI"/>
            <family val="2"/>
          </rPr>
          <t xml:space="preserve">:
A </t>
        </r>
        <r>
          <rPr>
            <b/>
            <sz val="9"/>
            <color indexed="81"/>
            <rFont val="Segoe UI"/>
            <family val="2"/>
          </rPr>
          <t>DATA FIM</t>
        </r>
        <r>
          <rPr>
            <sz val="9"/>
            <color indexed="81"/>
            <rFont val="Segoe UI"/>
            <family val="2"/>
          </rPr>
          <t xml:space="preserve"> CORRESPONDE AO </t>
        </r>
        <r>
          <rPr>
            <b/>
            <sz val="9"/>
            <color indexed="81"/>
            <rFont val="Segoe UI"/>
            <family val="2"/>
          </rPr>
          <t>ÚLTIMO DIA TRABALHADO</t>
        </r>
        <r>
          <rPr>
            <sz val="9"/>
            <color indexed="81"/>
            <rFont val="Segoe UI"/>
            <family val="2"/>
          </rPr>
          <t xml:space="preserve"> NA PORTARIA.
</t>
        </r>
        <r>
          <rPr>
            <b/>
            <sz val="9"/>
            <color indexed="81"/>
            <rFont val="Segoe UI"/>
            <family val="2"/>
          </rPr>
          <t>EX;</t>
        </r>
        <r>
          <rPr>
            <sz val="9"/>
            <color indexed="81"/>
            <rFont val="Segoe UI"/>
            <family val="2"/>
          </rPr>
          <t xml:space="preserve"> Dispensado/Exonerado a partir de </t>
        </r>
        <r>
          <rPr>
            <b/>
            <sz val="9"/>
            <color indexed="81"/>
            <rFont val="Segoe UI"/>
            <family val="2"/>
          </rPr>
          <t>16/07/2021</t>
        </r>
        <r>
          <rPr>
            <sz val="9"/>
            <color indexed="81"/>
            <rFont val="Segoe UI"/>
            <family val="2"/>
          </rPr>
          <t>, a DATA FIM será</t>
        </r>
        <r>
          <rPr>
            <b/>
            <sz val="9"/>
            <color indexed="81"/>
            <rFont val="Segoe UI"/>
            <family val="2"/>
          </rPr>
          <t xml:space="preserve"> 15/07/2021</t>
        </r>
        <r>
          <rPr>
            <sz val="9"/>
            <color indexed="81"/>
            <rFont val="Segoe UI"/>
            <family val="2"/>
          </rPr>
          <t xml:space="preserve">, que corresponde ao último dia trabalhado.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FDE</author>
  </authors>
  <commentList>
    <comment ref="C12" authorId="0" shapeId="0" xr:uid="{A84EE56A-22E8-4D6F-A9BC-7CF0063A8FFA}">
      <text>
        <r>
          <rPr>
            <b/>
            <sz val="9"/>
            <color indexed="81"/>
            <rFont val="Segoe UI"/>
            <family val="2"/>
          </rPr>
          <t xml:space="preserve">ATENÇÃO:
</t>
        </r>
        <r>
          <rPr>
            <sz val="9"/>
            <color indexed="81"/>
            <rFont val="Segoe UI"/>
            <family val="2"/>
          </rPr>
          <t xml:space="preserve">
A </t>
        </r>
        <r>
          <rPr>
            <b/>
            <sz val="9"/>
            <color indexed="81"/>
            <rFont val="Segoe UI"/>
            <family val="2"/>
          </rPr>
          <t>DATA FIM</t>
        </r>
        <r>
          <rPr>
            <sz val="9"/>
            <color indexed="81"/>
            <rFont val="Segoe UI"/>
            <family val="2"/>
          </rPr>
          <t xml:space="preserve"> CORRESPONDE AO ÚLTIMO DIA TRABALHADO NA PORTARIA.
</t>
        </r>
        <r>
          <rPr>
            <b/>
            <sz val="9"/>
            <color indexed="81"/>
            <rFont val="Segoe UI"/>
            <family val="2"/>
          </rPr>
          <t>EX;</t>
        </r>
        <r>
          <rPr>
            <sz val="9"/>
            <color indexed="81"/>
            <rFont val="Segoe UI"/>
            <family val="2"/>
          </rPr>
          <t xml:space="preserve"> Dispensado/Exonerado a partir de 16/07/2021, a </t>
        </r>
        <r>
          <rPr>
            <b/>
            <sz val="9"/>
            <color indexed="81"/>
            <rFont val="Segoe UI"/>
            <family val="2"/>
          </rPr>
          <t>DATA FIM será 15/07/2021</t>
        </r>
        <r>
          <rPr>
            <sz val="9"/>
            <color indexed="81"/>
            <rFont val="Segoe UI"/>
            <family val="2"/>
          </rPr>
          <t xml:space="preserve">, que corresponde ao último dia trabalhado.
</t>
        </r>
      </text>
    </comment>
  </commentList>
</comments>
</file>

<file path=xl/sharedStrings.xml><?xml version="1.0" encoding="utf-8"?>
<sst xmlns="http://schemas.openxmlformats.org/spreadsheetml/2006/main" count="814" uniqueCount="282">
  <si>
    <t>GOVERNO DO ESTADO DE SÃO PAULO</t>
  </si>
  <si>
    <t>SECRETARIA DE ESTADO DA EDUCAÇÃO</t>
  </si>
  <si>
    <t>DATA NASC.</t>
  </si>
  <si>
    <t>SEXO:</t>
  </si>
  <si>
    <t>PADRÃO</t>
  </si>
  <si>
    <t>TAB/VCTO</t>
  </si>
  <si>
    <t>CATEGORIA</t>
  </si>
  <si>
    <t>PIS/PASEP</t>
  </si>
  <si>
    <t>CONTA BANCARIA</t>
  </si>
  <si>
    <t>S.Q.C./S.Q.F.</t>
  </si>
  <si>
    <t>MUNICÍPIO</t>
  </si>
  <si>
    <t>UNIDADE ADMINISTRATIVA</t>
  </si>
  <si>
    <t>UNIDADE DE DESPESA</t>
  </si>
  <si>
    <t>N.I.</t>
  </si>
  <si>
    <t>SIM</t>
  </si>
  <si>
    <t>NÃO</t>
  </si>
  <si>
    <t>AFASTAMENTOS</t>
  </si>
  <si>
    <t>TEMPO LIQUIDO ACUMULADO</t>
  </si>
  <si>
    <t>INIC.  SERV. PUBL.EST.</t>
  </si>
  <si>
    <t>CERTIDÃO DE CONTAGEM DE TEMPO DE SERVIÇO Nº</t>
  </si>
  <si>
    <t>1º</t>
  </si>
  <si>
    <t>/</t>
  </si>
  <si>
    <t>2º</t>
  </si>
  <si>
    <t>FALTAS</t>
  </si>
  <si>
    <t>LICENÇAS</t>
  </si>
  <si>
    <t>ATS</t>
  </si>
  <si>
    <t>6ªPARTE</t>
  </si>
  <si>
    <t>APOS</t>
  </si>
  <si>
    <t>TEMPO BRUTO</t>
  </si>
  <si>
    <t>OCORRENCIAS/OBSERVAÇÕES</t>
  </si>
  <si>
    <t>NOME</t>
  </si>
  <si>
    <t>REGISTRO GERAL (R.G.)</t>
  </si>
  <si>
    <t>ANOS</t>
  </si>
  <si>
    <t>JUST.</t>
  </si>
  <si>
    <t>A.T.S.</t>
  </si>
  <si>
    <t>6ª PARTE</t>
  </si>
  <si>
    <t>APOS.</t>
  </si>
  <si>
    <t>Adic. Tempo Serviço:</t>
  </si>
  <si>
    <t>dias, ou seja</t>
  </si>
  <si>
    <t>anos,</t>
  </si>
  <si>
    <t>meses e</t>
  </si>
  <si>
    <t>dias</t>
  </si>
  <si>
    <t>Sexta Parte:</t>
  </si>
  <si>
    <t>Aposentadoria:</t>
  </si>
  <si>
    <t>LAVREI A CERTIDÃO QUE NÃO CONTÉM EMENDAS E NEM RASURAS.</t>
  </si>
  <si>
    <t>VISTO DO DIRIGENTE DO ORGÃO</t>
  </si>
  <si>
    <t>em</t>
  </si>
  <si>
    <t>CARGO/FUNÇÃO ATIVIDADE</t>
  </si>
  <si>
    <t>ORGÃO DE CLASSIFICAÇÃO</t>
  </si>
  <si>
    <t>IA/FM</t>
  </si>
  <si>
    <t xml:space="preserve"> </t>
  </si>
  <si>
    <t>RG</t>
  </si>
  <si>
    <t>3º</t>
  </si>
  <si>
    <t>4º</t>
  </si>
  <si>
    <t>5º</t>
  </si>
  <si>
    <t>6º</t>
  </si>
  <si>
    <t>7º</t>
  </si>
  <si>
    <t>L .SAUDE</t>
  </si>
  <si>
    <t>L.S. FAM</t>
  </si>
  <si>
    <t>APOS.
ESP.</t>
  </si>
  <si>
    <t>SERV.
PUB.</t>
  </si>
  <si>
    <t>RESPONSÁVEL</t>
  </si>
  <si>
    <t>DIRIGENTE</t>
  </si>
  <si>
    <t>APOS. ESP.</t>
  </si>
  <si>
    <t>SERV. PUBL.</t>
  </si>
  <si>
    <t>DTA INICIO</t>
  </si>
  <si>
    <t>DTA FIM</t>
  </si>
  <si>
    <t>ACUMULA CARGO FUNC. ATIV</t>
  </si>
  <si>
    <t>REGISTRO SISTEMA (R.S)</t>
  </si>
  <si>
    <t>REGISTRO GERAL (RG)</t>
  </si>
  <si>
    <t>C.P.F.</t>
  </si>
  <si>
    <t>ESC/VCTO.</t>
  </si>
  <si>
    <t>ADICIONAL POR TEMPO DE SERVIÇO (VIGENCIA/RETIFICAÇÃO)</t>
  </si>
  <si>
    <t>8º</t>
  </si>
  <si>
    <t>SEXTA PARTE (VIGENCIA/RETIFICAÇÃO)</t>
  </si>
  <si>
    <t>CARGO/FUNC.ATIV/ACUMULAÇÃO)</t>
  </si>
  <si>
    <t>CRHE</t>
  </si>
  <si>
    <t>MODELO OFICIAL 101</t>
  </si>
  <si>
    <t>INJUST.</t>
  </si>
  <si>
    <r>
      <rPr>
        <b/>
        <sz val="5"/>
        <rFont val="Arial"/>
        <family val="2"/>
      </rPr>
      <t>IE</t>
    </r>
    <r>
      <rPr>
        <sz val="5"/>
        <rFont val="Arial"/>
        <family val="2"/>
      </rPr>
      <t>- INTER.  EXECÍCIO</t>
    </r>
  </si>
  <si>
    <t>AFAST. CPV</t>
  </si>
  <si>
    <t>TOTAL A TRANSP.</t>
  </si>
  <si>
    <t>INJUST</t>
  </si>
  <si>
    <t>L. SAUDE</t>
  </si>
  <si>
    <t>VISTO</t>
  </si>
  <si>
    <t>conta com o TEMPO DE SERVIÇO LÍQUIDO para fins de:</t>
  </si>
  <si>
    <t>, no período de</t>
  </si>
  <si>
    <t xml:space="preserve">a </t>
  </si>
  <si>
    <t>C.R.H.E. - G.P.C.R.H. - D.C.T.S</t>
  </si>
  <si>
    <t>CERTIFICO com fundamento nos dados constantes deste documento que o(a) interessado(a),</t>
  </si>
  <si>
    <t>São Paulo</t>
  </si>
  <si>
    <t xml:space="preserve">Serviço Público :          </t>
  </si>
  <si>
    <t>DTA INÍCIO</t>
  </si>
  <si>
    <t>Apos. Especial:</t>
  </si>
  <si>
    <r>
      <t xml:space="preserve">INCLUSÃO OU ACREC P/ </t>
    </r>
    <r>
      <rPr>
        <b/>
        <sz val="5"/>
        <rFont val="Arial"/>
        <family val="2"/>
      </rPr>
      <t>APÓS.</t>
    </r>
  </si>
  <si>
    <t>Tempo apurado às Fls.____. Já deduzidas as faltas, licenças e afastamentos.</t>
  </si>
  <si>
    <t>DEDUÇÃO P/ APÓS ESPEC.</t>
  </si>
  <si>
    <r>
      <t xml:space="preserve">DEDUÇÃO P/ </t>
    </r>
    <r>
      <rPr>
        <b/>
        <sz val="5"/>
        <rFont val="Arial"/>
        <family val="2"/>
      </rPr>
      <t>APÓS ESPEC.</t>
    </r>
  </si>
  <si>
    <t>ART. 202</t>
  </si>
  <si>
    <t>PUCT nº :</t>
  </si>
  <si>
    <r>
      <t>DEDUÇÃO P/</t>
    </r>
    <r>
      <rPr>
        <b/>
        <sz val="5"/>
        <rFont val="Arial"/>
        <family val="2"/>
      </rPr>
      <t xml:space="preserve"> APÓS ESPEC.</t>
    </r>
  </si>
  <si>
    <t>X</t>
  </si>
  <si>
    <t>AGENTE DE ORGANIZAÇÃO ESCOLAR</t>
  </si>
  <si>
    <t>AGENTE DE SERVIÇOS ESCOLARES</t>
  </si>
  <si>
    <t>ASSISTENTE DE ADMINISTRAÇÃO ESCOLAR</t>
  </si>
  <si>
    <t>DIRETOR DE ESCOLA</t>
  </si>
  <si>
    <t>OFICIAL ADMINISTRATIVO</t>
  </si>
  <si>
    <t>AUXILIAR DE SERVIÇOS GERAIS</t>
  </si>
  <si>
    <t>FEMININO</t>
  </si>
  <si>
    <t>SÃO PAULO</t>
  </si>
  <si>
    <t>EFETIVO</t>
  </si>
  <si>
    <t>----------</t>
  </si>
  <si>
    <t>--------------</t>
  </si>
  <si>
    <t>AGENTE TEC. DE ASSIST. À SAÚDE</t>
  </si>
  <si>
    <t>ANALISTA DE TECNOLOGIA - INFORMÁTICA</t>
  </si>
  <si>
    <t>ANALISTA DE TECNOLOGIA - OBRAS</t>
  </si>
  <si>
    <t>ANALISTA SOCIOCULTURAL - BIBLIOTECÁRIO</t>
  </si>
  <si>
    <t>DIRETOR ESCOLAR</t>
  </si>
  <si>
    <t>EXECUTIVO PÚBLICO</t>
  </si>
  <si>
    <t>PROFESSOR DE ENSINO FUNDAMENTAL E MÉDIO</t>
  </si>
  <si>
    <t>PROFESSOR EDUCAÇÃO BÁSICA I</t>
  </si>
  <si>
    <t>PROFESSOR EDUCAÇÃO BÁSICA II</t>
  </si>
  <si>
    <t>SECRETÁRIO DE ESCOLA</t>
  </si>
  <si>
    <t>SUPERVISOR DE ENSINO</t>
  </si>
  <si>
    <t>SUPERVISOR EDUCACIONAL</t>
  </si>
  <si>
    <t>SQF-II-QSE</t>
  </si>
  <si>
    <t>SQC-III-QSE</t>
  </si>
  <si>
    <t>SQC-II-QM</t>
  </si>
  <si>
    <t>SQF-I-QM</t>
  </si>
  <si>
    <t>NI</t>
  </si>
  <si>
    <t>NU</t>
  </si>
  <si>
    <t>NE</t>
  </si>
  <si>
    <t>CSP</t>
  </si>
  <si>
    <t>CD</t>
  </si>
  <si>
    <t>CDE</t>
  </si>
  <si>
    <t>CAE</t>
  </si>
  <si>
    <t>CAEE</t>
  </si>
  <si>
    <t>QUADRO E SUB QUADRO</t>
  </si>
  <si>
    <t>ESCALA VENC</t>
  </si>
  <si>
    <t>SQC-III-QAE</t>
  </si>
  <si>
    <t>SQF-II-QAE</t>
  </si>
  <si>
    <t>ESTÁVEL (P)</t>
  </si>
  <si>
    <t>CELETISTA (N)</t>
  </si>
  <si>
    <t>MASCULINO</t>
  </si>
  <si>
    <t>CAT</t>
  </si>
  <si>
    <t>&lt;=P/REGRA APÓS. ESP.</t>
  </si>
  <si>
    <t>GENERO</t>
  </si>
  <si>
    <t>OFA F-L 500/74</t>
  </si>
  <si>
    <t>CONTRATADO</t>
  </si>
  <si>
    <t>TABELA VENC</t>
  </si>
  <si>
    <t>I</t>
  </si>
  <si>
    <t>II</t>
  </si>
  <si>
    <t>III</t>
  </si>
  <si>
    <t>EE AFRÂNIO PEIXOTO</t>
  </si>
  <si>
    <t>EE PADRE ANCHIETA               </t>
  </si>
  <si>
    <t>EE ANÉSIA SINCORÁ, PROFª         </t>
  </si>
  <si>
    <t>EE ANGELINA MADUREIRA, PROFª</t>
  </si>
  <si>
    <t>EE ANTOINE DE SAINT-EXUPÉRY</t>
  </si>
  <si>
    <t>EE ANTÔNIO FIRMINO DE PROENÇA       </t>
  </si>
  <si>
    <t>EE ANTONIO LISBOA, PROF.         </t>
  </si>
  <si>
    <t>EE ARTHUR GUIMARÃES</t>
  </si>
  <si>
    <t>EE ARY BARROSO                       </t>
  </si>
  <si>
    <t>EE AUGUSTO MEIRELLES REIS FILHO, PROF. </t>
  </si>
  <si>
    <t>EE BENEDITO TOLOSA, PROF.       </t>
  </si>
  <si>
    <t>EE BUENOS AIRES</t>
  </si>
  <si>
    <t>EE CANUTO DO VAL                    </t>
  </si>
  <si>
    <t>EE CASIMIRO DE ABREU     </t>
  </si>
  <si>
    <t>EE COLOMBO ALMEIDA, PROF.   </t>
  </si>
  <si>
    <t>EE DAILY RESENDE FRANÇA, PROF.</t>
  </si>
  <si>
    <t>EE DULCE FERREIRA BOARIN, PROFª</t>
  </si>
  <si>
    <t>EE EDUARDO PRADO</t>
  </si>
  <si>
    <t>EE FIDELINO FIGUEIREDO, PROF.</t>
  </si>
  <si>
    <t>EE FRONTINO GUIMARÃES</t>
  </si>
  <si>
    <t>EE GIANFRANCESCO GUARNIERI</t>
  </si>
  <si>
    <t>EE GONÇALVES DIAS                </t>
  </si>
  <si>
    <t>EE JOÃO KOPKE</t>
  </si>
  <si>
    <t>EE JOAQUIM LEME DO PRADO, PROF.     </t>
  </si>
  <si>
    <t>EE JOAQUIM NABUCO</t>
  </si>
  <si>
    <t>EE JOSÉ CÂNDIDO DE SOUZA    </t>
  </si>
  <si>
    <t>EE JOSÉ CARLOS DIAS, PROF.</t>
  </si>
  <si>
    <t>EE LUIZ GONZAGA RIGHINI, PROF.    </t>
  </si>
  <si>
    <t>EE MARINA CINTRA, PROFª</t>
  </si>
  <si>
    <t>EE MÁRIO TEIXEIRA MARIANO      </t>
  </si>
  <si>
    <t>EE MATILDE MACEDO SOARES</t>
  </si>
  <si>
    <t>EE MAURO DE OLIVEIRA, PROF.</t>
  </si>
  <si>
    <t>EE NARBAL FONTES, PROF.          </t>
  </si>
  <si>
    <t>EE ORESTES GUIMARÃES</t>
  </si>
  <si>
    <t>EE ORLANDO HORÁCIO VITA, PROF.        </t>
  </si>
  <si>
    <t>EE PAULO MACHADO DE CARVALHO</t>
  </si>
  <si>
    <t>EE PAULO SETÚBAL</t>
  </si>
  <si>
    <t>EE PEDRO II</t>
  </si>
  <si>
    <t>EE PRUDENTE DE MORAES              </t>
  </si>
  <si>
    <t>EE ROMÃO PUIGGARI</t>
  </si>
  <si>
    <t>EE RÔMULO PERO</t>
  </si>
  <si>
    <t>EE TARCÍSIO ÁLVARES LOBO</t>
  </si>
  <si>
    <t>EE TOLEDO BARBOSA                 </t>
  </si>
  <si>
    <t>EE ZULEIKA DE BARROS MARTINS FERREIRA, PROF.  </t>
  </si>
  <si>
    <t>EE DR. ALARICO SILVEIRA         </t>
  </si>
  <si>
    <t>EE CONSELHEIRO ANTONIO PRADO</t>
  </si>
  <si>
    <t>EE PADRE ANTONIO VIEIRA</t>
  </si>
  <si>
    <t>EE REPÚBLICA DA BOLÍVIA    </t>
  </si>
  <si>
    <t>EE EXPEDICIONÁRIO BRASILEIRO</t>
  </si>
  <si>
    <t>EE MISS BROWNE</t>
  </si>
  <si>
    <t>EE CAETANO DE CAMPOS  (CONSOLAÇÃO)       </t>
  </si>
  <si>
    <t>EE MARECHAL DEODORO</t>
  </si>
  <si>
    <t>EE BRIGADEIRO FARIA LIMA</t>
  </si>
  <si>
    <t>EE BARÃO HOMEM DE MELLO  </t>
  </si>
  <si>
    <t>EE PADRE MANUEL DA NÓBREGA</t>
  </si>
  <si>
    <t>EE DRA. MARIA AUGUSTA SARAIVA</t>
  </si>
  <si>
    <t>EE DR. OCTÁVIO MENDES       </t>
  </si>
  <si>
    <t>EE FREI PAULO LUIG             </t>
  </si>
  <si>
    <t>EE DEP. PEDRO COSTA</t>
  </si>
  <si>
    <t>EE CAPITÃO PEDRO MONTEIRO DO AMARAL</t>
  </si>
  <si>
    <t>EE DE SÃO PAULO                      </t>
  </si>
  <si>
    <t>EE VISCONDE DE TAUNAY</t>
  </si>
  <si>
    <t>DIRETORIA DE ENSINO - REGIÃO CENTRO</t>
  </si>
  <si>
    <t xml:space="preserve">05/07/00, contando com 10 dias Trabalhados : 03,04,05,06,07/07; </t>
  </si>
  <si>
    <t>10,11,12,13,15/08.</t>
  </si>
  <si>
    <t>DOE 10/09/03</t>
  </si>
  <si>
    <t>DOE 10/10/2003</t>
  </si>
  <si>
    <t>DOE 10/09/05.</t>
  </si>
  <si>
    <t>Frequente.</t>
  </si>
  <si>
    <t>05/02/05, contando com 7 dias Trabalhados : 03,04,05,06,07/07;</t>
  </si>
  <si>
    <r>
      <t>Just. 05 dias (01,10,15,20,</t>
    </r>
    <r>
      <rPr>
        <b/>
        <sz val="9"/>
        <rFont val="Arial"/>
        <family val="2"/>
      </rPr>
      <t>25</t>
    </r>
    <r>
      <rPr>
        <sz val="9"/>
        <rFont val="Arial"/>
        <family val="2"/>
      </rPr>
      <t>/09)</t>
    </r>
  </si>
  <si>
    <r>
      <t>Injust 05 dias (21,22,</t>
    </r>
    <r>
      <rPr>
        <b/>
        <sz val="9"/>
        <rFont val="Arial"/>
        <family val="2"/>
      </rPr>
      <t>23</t>
    </r>
    <r>
      <rPr>
        <sz val="9"/>
        <rFont val="Arial"/>
        <family val="2"/>
      </rPr>
      <t xml:space="preserve">/09; </t>
    </r>
    <r>
      <rPr>
        <b/>
        <sz val="9"/>
        <rFont val="Arial"/>
        <family val="2"/>
      </rPr>
      <t>10,15</t>
    </r>
    <r>
      <rPr>
        <sz val="9"/>
        <rFont val="Arial"/>
        <family val="2"/>
      </rPr>
      <t>/10)</t>
    </r>
  </si>
  <si>
    <t>Just. 02 dias (06,07/03.)</t>
  </si>
  <si>
    <t>Injust. 1 dia (08/10.)</t>
  </si>
  <si>
    <t>Just. 02 dias (01,02/10)</t>
  </si>
  <si>
    <t>Injust. 04 dias (03,04/10; 11,12/11)</t>
  </si>
  <si>
    <r>
      <rPr>
        <b/>
        <sz val="9"/>
        <rFont val="Arial"/>
        <family val="2"/>
      </rPr>
      <t>Admitido</t>
    </r>
    <r>
      <rPr>
        <sz val="9"/>
        <rFont val="Arial"/>
        <family val="2"/>
      </rPr>
      <t xml:space="preserve"> a partir de 12/08/05, Professor Ed. Básica II, Port.438/05,</t>
    </r>
  </si>
  <si>
    <r>
      <rPr>
        <b/>
        <sz val="9"/>
        <rFont val="Arial"/>
        <family val="2"/>
      </rPr>
      <t>Admitido</t>
    </r>
    <r>
      <rPr>
        <sz val="9"/>
        <rFont val="Arial"/>
        <family val="2"/>
      </rPr>
      <t xml:space="preserve"> a partir de 03/07/05, Prof. Ed. Básica I - Eventual, Port 21/05 - DOE </t>
    </r>
  </si>
  <si>
    <r>
      <rPr>
        <b/>
        <sz val="9"/>
        <rFont val="Arial"/>
        <family val="2"/>
      </rPr>
      <t>Admitido</t>
    </r>
    <r>
      <rPr>
        <sz val="9"/>
        <rFont val="Arial"/>
        <family val="2"/>
      </rPr>
      <t xml:space="preserve"> a partir de </t>
    </r>
    <r>
      <rPr>
        <b/>
        <sz val="9"/>
        <rFont val="Arial"/>
        <family val="2"/>
      </rPr>
      <t>15/08/2003</t>
    </r>
    <r>
      <rPr>
        <sz val="9"/>
        <rFont val="Arial"/>
        <family val="2"/>
      </rPr>
      <t>, Professor Ed. Básica II, Port.439/03,</t>
    </r>
  </si>
  <si>
    <r>
      <rPr>
        <b/>
        <sz val="9"/>
        <rFont val="Arial"/>
        <family val="2"/>
      </rPr>
      <t>Admitido</t>
    </r>
    <r>
      <rPr>
        <sz val="9"/>
        <rFont val="Arial"/>
        <family val="2"/>
      </rPr>
      <t xml:space="preserve"> a partir de </t>
    </r>
    <r>
      <rPr>
        <b/>
        <sz val="9"/>
        <rFont val="Arial"/>
        <family val="2"/>
      </rPr>
      <t>01/02/2003</t>
    </r>
    <r>
      <rPr>
        <sz val="9"/>
        <rFont val="Arial"/>
        <family val="2"/>
      </rPr>
      <t>, Professor Ed. Básica II, Port.438/03</t>
    </r>
  </si>
  <si>
    <r>
      <rPr>
        <b/>
        <sz val="9"/>
        <rFont val="Arial"/>
        <family val="2"/>
      </rPr>
      <t>Admitido</t>
    </r>
    <r>
      <rPr>
        <sz val="9"/>
        <rFont val="Arial"/>
        <family val="2"/>
      </rPr>
      <t xml:space="preserve"> a partir de 08/09/1982, Professor I, Port 438/82 - DOE 10/09/82</t>
    </r>
  </si>
  <si>
    <r>
      <rPr>
        <b/>
        <sz val="9"/>
        <rFont val="Arial"/>
        <family val="2"/>
      </rPr>
      <t>Dispensado</t>
    </r>
    <r>
      <rPr>
        <sz val="9"/>
        <rFont val="Arial"/>
        <family val="2"/>
      </rPr>
      <t xml:space="preserve"> a partir de 16/10/1984, Port S/n, DOE 20/10/1984</t>
    </r>
  </si>
  <si>
    <r>
      <rPr>
        <b/>
        <sz val="9"/>
        <rFont val="Arial"/>
        <family val="2"/>
      </rPr>
      <t>Admitido</t>
    </r>
    <r>
      <rPr>
        <sz val="9"/>
        <rFont val="Arial"/>
        <family val="2"/>
      </rPr>
      <t xml:space="preserve"> a partir de 03/07/2000, Professor I - Eventual, Port 21/00 - DOE </t>
    </r>
  </si>
  <si>
    <r>
      <rPr>
        <b/>
        <sz val="9"/>
        <rFont val="Arial"/>
        <family val="2"/>
      </rPr>
      <t>Dispensado</t>
    </r>
    <r>
      <rPr>
        <sz val="9"/>
        <rFont val="Arial"/>
        <family val="2"/>
      </rPr>
      <t xml:space="preserve"> a partir de 16/12/2005, Port s/n, DOE 20/10/2005</t>
    </r>
  </si>
  <si>
    <r>
      <rPr>
        <b/>
        <sz val="9"/>
        <rFont val="Arial"/>
        <family val="2"/>
      </rPr>
      <t>Nomeado</t>
    </r>
    <r>
      <rPr>
        <sz val="9"/>
        <rFont val="Arial"/>
        <family val="2"/>
      </rPr>
      <t xml:space="preserve"> Professor Educação Básica I, com posse em 19/01/2007 e exercicío a  </t>
    </r>
  </si>
  <si>
    <t>partir de 22/01/2007 - Doe 20/12/2006</t>
  </si>
  <si>
    <t>FM. 2 dias ( 19/03; 01/04)</t>
  </si>
  <si>
    <t>LS. 15 dias (de 01/08 a 15/08- doe 16/08/07)</t>
  </si>
  <si>
    <t>Just. 03 dias (01/09; 02,04/10)</t>
  </si>
  <si>
    <t>IE. 30 dias (de 02/12 a 21/12)</t>
  </si>
  <si>
    <t>IE. 31 dias (de 01/01 a 31/01)</t>
  </si>
  <si>
    <t>LSV Art 202. 334 dias (de 01/02 a 31/12/09 - DOE.XX/XX/XXXX.)</t>
  </si>
  <si>
    <t>LSV Art 202. 365 dias (de 01/01 a 31/12/10 - DOE.XX/XX/XXXX.)</t>
  </si>
  <si>
    <t>LSV Art 202. 31 dias (de 01/01 a 31/01/11 - DOE. XX/XX/XXXX.)</t>
  </si>
  <si>
    <t>30/06/2012, DOE XX/XX/XXXX.</t>
  </si>
  <si>
    <r>
      <t xml:space="preserve">Afastamento CPV, para </t>
    </r>
    <r>
      <rPr>
        <b/>
        <sz val="9"/>
        <rFont val="Arial"/>
        <family val="2"/>
      </rPr>
      <t>Cursar Mestrado</t>
    </r>
    <r>
      <rPr>
        <sz val="9"/>
        <rFont val="Arial"/>
        <family val="2"/>
      </rPr>
      <t xml:space="preserve">, junto à USP no período de 01/02/2012 a </t>
    </r>
  </si>
  <si>
    <r>
      <t xml:space="preserve">Afastamento </t>
    </r>
    <r>
      <rPr>
        <b/>
        <sz val="9"/>
        <rFont val="Arial"/>
        <family val="2"/>
      </rPr>
      <t>SPV</t>
    </r>
    <r>
      <rPr>
        <sz val="9"/>
        <rFont val="Arial"/>
        <family val="2"/>
      </rPr>
      <t>, para compor a Ass. Técnica, junto à DER-Centro, a partir</t>
    </r>
  </si>
  <si>
    <t xml:space="preserve"> de 01/02/2013, DOE XX/XX/XXXX.</t>
  </si>
  <si>
    <t>Designado PCNP, junto à DER-Centro, a partir de 01/02/2014 - DOE XX/XX/XXXX</t>
  </si>
  <si>
    <t>Cessação da Designação a partir de 31/12/2014 - DOE XX/XX/XXXX</t>
  </si>
  <si>
    <t>Cessação do Afastamento a partir de 30/06/2013, DOE XX/XX/XXXX</t>
  </si>
  <si>
    <t>LF 15 dias ( de 16/08 a 31/08/03 - DOE XX/XX/XXXX)</t>
  </si>
  <si>
    <t xml:space="preserve">Alteração de sede de exercício, da EE xxxxxx, para DER-Centro a partir de </t>
  </si>
  <si>
    <t>01/06/2016.- DOE XX/XX/XXXX</t>
  </si>
  <si>
    <t xml:space="preserve">Alteração de sede de exercicío, da DER Centro para EE...., a partir de 01/10/16 - </t>
  </si>
  <si>
    <t>Doe xx/xx/xxxx</t>
  </si>
  <si>
    <t>READAPTADO a partir de 01/01/2015 - DOE XX/XX/XX.</t>
  </si>
  <si>
    <r>
      <rPr>
        <b/>
        <sz val="9"/>
        <rFont val="Arial"/>
        <family val="2"/>
      </rPr>
      <t>Dispensado</t>
    </r>
    <r>
      <rPr>
        <sz val="9"/>
        <rFont val="Arial"/>
        <family val="2"/>
      </rPr>
      <t xml:space="preserve"> a partir de 16/12/2004, Port s/n, DOE20/12/2004</t>
    </r>
  </si>
  <si>
    <t>LF 30 dias ( de 01/03 a 30/03/04 - DOE XX/XX/XXXX)</t>
  </si>
  <si>
    <t>ESCRITURÁRIO</t>
  </si>
  <si>
    <t>INSPETOR DE ALUNOS</t>
  </si>
  <si>
    <t>PROFESSOR I</t>
  </si>
  <si>
    <t>PROFESSOR II</t>
  </si>
  <si>
    <t>PROFESSOR III</t>
  </si>
  <si>
    <t>MODELO OFICIAL 101  (jvs-v1.3)</t>
  </si>
  <si>
    <r>
      <rPr>
        <b/>
        <sz val="9"/>
        <rFont val="Arial"/>
        <family val="2"/>
      </rPr>
      <t>Dispensado</t>
    </r>
    <r>
      <rPr>
        <sz val="9"/>
        <rFont val="Arial"/>
        <family val="2"/>
      </rPr>
      <t xml:space="preserve"> a partir de </t>
    </r>
    <r>
      <rPr>
        <b/>
        <sz val="9"/>
        <rFont val="Arial"/>
        <family val="2"/>
      </rPr>
      <t>10/10/2003</t>
    </r>
    <r>
      <rPr>
        <sz val="9"/>
        <rFont val="Arial"/>
        <family val="2"/>
      </rPr>
      <t>, Port S/n, DOE 20/10/20003. (deduzidas as</t>
    </r>
  </si>
  <si>
    <t>concomitâncias)</t>
  </si>
  <si>
    <t>10,11/8 (Deduzidas as Concomitâncias)</t>
  </si>
  <si>
    <t>Inclusão de 1000 dias para fins de Aposentadoria, CTC INSS nº xxxxxxxxxxxxx.</t>
  </si>
  <si>
    <t>EE NOME DA ESCOLA</t>
  </si>
  <si>
    <t>S/N</t>
  </si>
  <si>
    <t>NOME DO SERVIDOR</t>
  </si>
  <si>
    <t>XX.XXX.XXX</t>
  </si>
  <si>
    <t>XXX.XXX.XXX.XX</t>
  </si>
  <si>
    <t>CARGO</t>
  </si>
  <si>
    <t>OFICIAL DE ESCOLA</t>
  </si>
  <si>
    <t>ANALISTA ADMINISTRATIVO</t>
  </si>
  <si>
    <t>V1.3 = INCLUSÃO DE CARGOS ANTIGOS + VALIDAÇÃO DE TEMPO+ RETIRADA DE BUGS</t>
  </si>
  <si>
    <t>UNIDADE REGIONAL DE ENSINO -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</si>
</sst>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ão Paulo &quot;dd\ &quot;de &quot;mmmm\ &quot;de &quot;yyyy"/>
  </numFmts>
  <fonts count="36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5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5"/>
      <name val="Arial"/>
      <family val="2"/>
    </font>
    <font>
      <b/>
      <i/>
      <sz val="1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7"/>
      <name val="Arial"/>
      <family val="2"/>
    </font>
    <font>
      <u/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b/>
      <i/>
      <sz val="10"/>
      <color theme="0"/>
      <name val="Arial"/>
      <family val="2"/>
    </font>
    <font>
      <sz val="5"/>
      <color rgb="FFFF000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 tint="0.39997558519241921"/>
      </left>
      <right style="thin">
        <color theme="3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3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rgb="FF00B0F0"/>
      </left>
      <right style="thin">
        <color indexed="64"/>
      </right>
      <top/>
      <bottom/>
      <diagonal/>
    </border>
    <border>
      <left/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/>
      <right style="thin">
        <color rgb="FF00B0F0"/>
      </right>
      <top/>
      <bottom/>
      <diagonal/>
    </border>
  </borders>
  <cellStyleXfs count="1">
    <xf numFmtId="0" fontId="0" fillId="0" borderId="0"/>
  </cellStyleXfs>
  <cellXfs count="50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0" fillId="0" borderId="5" xfId="0" applyBorder="1" applyProtection="1"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4" xfId="0" applyBorder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5" xfId="0" applyFont="1" applyBorder="1" applyProtection="1">
      <protection hidden="1"/>
    </xf>
    <xf numFmtId="0" fontId="6" fillId="0" borderId="4" xfId="0" applyFont="1" applyBorder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7" xfId="0" applyFont="1" applyBorder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6" xfId="0" applyBorder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4" fillId="0" borderId="6" xfId="0" applyFont="1" applyBorder="1" applyAlignment="1" applyProtection="1">
      <alignment vertical="center"/>
      <protection hidden="1"/>
    </xf>
    <xf numFmtId="0" fontId="21" fillId="0" borderId="7" xfId="0" applyFont="1" applyBorder="1" applyAlignment="1" applyProtection="1">
      <alignment vertical="center"/>
      <protection hidden="1"/>
    </xf>
    <xf numFmtId="0" fontId="0" fillId="0" borderId="2" xfId="0" applyBorder="1" applyProtection="1"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14" fontId="14" fillId="0" borderId="1" xfId="0" applyNumberFormat="1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vertical="top" wrapText="1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12" fillId="0" borderId="6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0" fillId="0" borderId="28" xfId="0" applyBorder="1" applyProtection="1">
      <protection hidden="1"/>
    </xf>
    <xf numFmtId="0" fontId="24" fillId="2" borderId="27" xfId="0" applyFont="1" applyFill="1" applyBorder="1" applyAlignment="1" applyProtection="1">
      <alignment horizontal="center" vertical="top"/>
      <protection hidden="1"/>
    </xf>
    <xf numFmtId="0" fontId="24" fillId="2" borderId="21" xfId="0" applyFont="1" applyFill="1" applyBorder="1" applyAlignment="1" applyProtection="1">
      <alignment horizontal="center" vertical="top"/>
      <protection hidden="1"/>
    </xf>
    <xf numFmtId="0" fontId="8" fillId="0" borderId="26" xfId="0" applyFont="1" applyBorder="1" applyAlignment="1" applyProtection="1">
      <alignment vertical="top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5" fillId="0" borderId="4" xfId="0" applyFont="1" applyBorder="1" applyProtection="1">
      <protection hidden="1"/>
    </xf>
    <xf numFmtId="0" fontId="0" fillId="0" borderId="0" xfId="0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0" fillId="0" borderId="7" xfId="0" applyBorder="1" applyProtection="1">
      <protection hidden="1"/>
    </xf>
    <xf numFmtId="0" fontId="0" fillId="0" borderId="1" xfId="0" applyBorder="1" applyAlignment="1" applyProtection="1">
      <alignment vertical="center"/>
      <protection locked="0" hidden="1"/>
    </xf>
    <xf numFmtId="0" fontId="0" fillId="0" borderId="1" xfId="0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5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3" fontId="8" fillId="0" borderId="1" xfId="0" applyNumberFormat="1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vertical="top"/>
      <protection hidden="1"/>
    </xf>
    <xf numFmtId="0" fontId="25" fillId="0" borderId="0" xfId="0" applyFont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14" fontId="15" fillId="0" borderId="22" xfId="0" applyNumberFormat="1" applyFont="1" applyBorder="1" applyAlignment="1" applyProtection="1">
      <alignment horizontal="center" vertical="center"/>
      <protection locked="0" hidden="1"/>
    </xf>
    <xf numFmtId="14" fontId="15" fillId="0" borderId="23" xfId="0" applyNumberFormat="1" applyFont="1" applyBorder="1" applyAlignment="1" applyProtection="1">
      <alignment horizontal="center" vertical="center"/>
      <protection locked="0" hidden="1"/>
    </xf>
    <xf numFmtId="14" fontId="15" fillId="0" borderId="24" xfId="0" applyNumberFormat="1" applyFont="1" applyBorder="1" applyAlignment="1" applyProtection="1">
      <alignment horizontal="center" vertical="center"/>
      <protection locked="0" hidden="1"/>
    </xf>
    <xf numFmtId="14" fontId="15" fillId="0" borderId="25" xfId="0" applyNumberFormat="1" applyFont="1" applyBorder="1" applyAlignment="1" applyProtection="1">
      <alignment horizontal="center" vertical="center"/>
      <protection locked="0"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20" fillId="0" borderId="8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vertical="top" wrapText="1"/>
      <protection hidden="1"/>
    </xf>
    <xf numFmtId="0" fontId="15" fillId="0" borderId="7" xfId="0" applyFont="1" applyBorder="1" applyAlignment="1" applyProtection="1">
      <alignment vertical="top" wrapText="1"/>
      <protection hidden="1"/>
    </xf>
    <xf numFmtId="0" fontId="15" fillId="0" borderId="1" xfId="0" applyFont="1" applyBorder="1" applyAlignment="1" applyProtection="1">
      <alignment vertical="top" wrapText="1"/>
      <protection hidden="1"/>
    </xf>
    <xf numFmtId="0" fontId="15" fillId="0" borderId="3" xfId="0" applyFont="1" applyBorder="1" applyAlignment="1" applyProtection="1">
      <alignment vertical="top" wrapText="1"/>
      <protection hidden="1"/>
    </xf>
    <xf numFmtId="0" fontId="5" fillId="0" borderId="10" xfId="0" applyFont="1" applyBorder="1" applyAlignment="1" applyProtection="1">
      <alignment horizontal="left"/>
      <protection hidden="1"/>
    </xf>
    <xf numFmtId="0" fontId="0" fillId="0" borderId="4" xfId="0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vertical="top"/>
      <protection hidden="1"/>
    </xf>
    <xf numFmtId="0" fontId="5" fillId="0" borderId="3" xfId="0" applyFont="1" applyBorder="1" applyAlignment="1" applyProtection="1">
      <alignment horizontal="right" vertical="top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14" fontId="0" fillId="0" borderId="18" xfId="0" applyNumberForma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hidden="1"/>
    </xf>
    <xf numFmtId="0" fontId="14" fillId="0" borderId="1" xfId="0" applyFont="1" applyBorder="1" applyAlignment="1" applyProtection="1">
      <alignment horizontal="center" vertical="center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14" fontId="10" fillId="0" borderId="18" xfId="0" applyNumberFormat="1" applyFont="1" applyBorder="1" applyAlignment="1" applyProtection="1">
      <alignment horizontal="center" vertic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14" fontId="15" fillId="0" borderId="22" xfId="0" applyNumberFormat="1" applyFont="1" applyBorder="1" applyAlignment="1" applyProtection="1">
      <alignment horizontal="center" vertical="center"/>
      <protection locked="0"/>
    </xf>
    <xf numFmtId="14" fontId="15" fillId="0" borderId="23" xfId="0" applyNumberFormat="1" applyFont="1" applyBorder="1" applyAlignment="1" applyProtection="1">
      <alignment horizontal="center" vertical="center"/>
      <protection locked="0"/>
    </xf>
    <xf numFmtId="14" fontId="15" fillId="0" borderId="24" xfId="0" applyNumberFormat="1" applyFont="1" applyBorder="1" applyAlignment="1" applyProtection="1">
      <alignment horizontal="center" vertical="center"/>
      <protection locked="0"/>
    </xf>
    <xf numFmtId="14" fontId="1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5" fillId="0" borderId="7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horizontal="center" vertical="center"/>
      <protection hidden="1"/>
    </xf>
    <xf numFmtId="1" fontId="30" fillId="0" borderId="8" xfId="0" applyNumberFormat="1" applyFont="1" applyBorder="1" applyAlignment="1" applyProtection="1">
      <alignment horizontal="center" vertical="center"/>
      <protection locked="0"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6" fillId="3" borderId="8" xfId="0" applyFont="1" applyFill="1" applyBorder="1" applyAlignment="1" applyProtection="1">
      <alignment horizontal="center" vertical="center"/>
      <protection hidden="1"/>
    </xf>
    <xf numFmtId="1" fontId="15" fillId="3" borderId="6" xfId="0" applyNumberFormat="1" applyFont="1" applyFill="1" applyBorder="1" applyAlignment="1" applyProtection="1">
      <alignment horizontal="center" vertical="center"/>
      <protection hidden="1"/>
    </xf>
    <xf numFmtId="1" fontId="15" fillId="3" borderId="7" xfId="0" applyNumberFormat="1" applyFont="1" applyFill="1" applyBorder="1" applyAlignment="1" applyProtection="1">
      <alignment horizontal="center" vertical="center"/>
      <protection hidden="1"/>
    </xf>
    <xf numFmtId="1" fontId="11" fillId="0" borderId="6" xfId="0" applyNumberFormat="1" applyFont="1" applyBorder="1" applyAlignment="1" applyProtection="1">
      <alignment horizontal="center" vertical="center"/>
      <protection hidden="1"/>
    </xf>
    <xf numFmtId="1" fontId="11" fillId="0" borderId="7" xfId="0" applyNumberFormat="1" applyFont="1" applyBorder="1" applyAlignment="1" applyProtection="1">
      <alignment horizontal="center" vertical="center"/>
      <protection hidden="1"/>
    </xf>
    <xf numFmtId="1" fontId="12" fillId="0" borderId="9" xfId="0" applyNumberFormat="1" applyFont="1" applyBorder="1" applyAlignment="1" applyProtection="1">
      <alignment horizontal="center" vertical="center"/>
      <protection hidden="1"/>
    </xf>
    <xf numFmtId="1" fontId="12" fillId="0" borderId="13" xfId="0" applyNumberFormat="1" applyFont="1" applyBorder="1" applyAlignment="1" applyProtection="1">
      <alignment horizontal="center" vertical="center"/>
      <protection hidden="1"/>
    </xf>
    <xf numFmtId="1" fontId="30" fillId="0" borderId="13" xfId="0" applyNumberFormat="1" applyFont="1" applyBorder="1" applyAlignment="1" applyProtection="1">
      <alignment horizontal="center" vertical="center"/>
      <protection locked="0" hidden="1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16" fillId="0" borderId="7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1" fontId="15" fillId="0" borderId="10" xfId="0" applyNumberFormat="1" applyFont="1" applyBorder="1" applyAlignment="1" applyProtection="1">
      <alignment horizontal="left" vertical="center" wrapText="1"/>
      <protection hidden="1"/>
    </xf>
    <xf numFmtId="0" fontId="15" fillId="0" borderId="5" xfId="0" applyFont="1" applyBorder="1" applyAlignment="1" applyProtection="1">
      <alignment horizontal="left" vertical="center" wrapText="1"/>
      <protection hidden="1"/>
    </xf>
    <xf numFmtId="0" fontId="15" fillId="0" borderId="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center" vertical="center"/>
      <protection locked="0"/>
    </xf>
    <xf numFmtId="1" fontId="30" fillId="0" borderId="9" xfId="0" applyNumberFormat="1" applyFont="1" applyBorder="1" applyAlignment="1" applyProtection="1">
      <alignment horizontal="center" vertical="center"/>
      <protection locked="0" hidden="1"/>
    </xf>
    <xf numFmtId="0" fontId="6" fillId="0" borderId="5" xfId="0" applyFont="1" applyBorder="1" applyAlignment="1" applyProtection="1">
      <alignment horizontal="center" vertical="center" textRotation="90" wrapText="1"/>
      <protection hidden="1"/>
    </xf>
    <xf numFmtId="0" fontId="6" fillId="0" borderId="4" xfId="0" applyFont="1" applyBorder="1" applyAlignment="1" applyProtection="1">
      <alignment horizontal="center" vertical="center" textRotation="90" wrapText="1"/>
      <protection hidden="1"/>
    </xf>
    <xf numFmtId="0" fontId="6" fillId="0" borderId="0" xfId="0" applyFont="1" applyAlignment="1" applyProtection="1">
      <alignment horizontal="center" vertical="center" textRotation="90" wrapText="1"/>
      <protection hidden="1"/>
    </xf>
    <xf numFmtId="0" fontId="6" fillId="0" borderId="7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3" xfId="0" applyFont="1" applyBorder="1" applyAlignment="1" applyProtection="1">
      <alignment horizontal="center" vertical="center" textRotation="90" wrapText="1"/>
      <protection hidden="1"/>
    </xf>
    <xf numFmtId="1" fontId="30" fillId="0" borderId="11" xfId="0" applyNumberFormat="1" applyFont="1" applyBorder="1" applyAlignment="1" applyProtection="1">
      <alignment horizontal="center" vertical="center"/>
      <protection locked="0"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/>
      <protection hidden="1"/>
    </xf>
    <xf numFmtId="1" fontId="28" fillId="0" borderId="12" xfId="0" applyNumberFormat="1" applyFont="1" applyBorder="1" applyAlignment="1" applyProtection="1">
      <alignment horizontal="center" vertical="center"/>
      <protection locked="0"/>
    </xf>
    <xf numFmtId="1" fontId="28" fillId="0" borderId="6" xfId="0" applyNumberFormat="1" applyFont="1" applyBorder="1" applyAlignment="1" applyProtection="1">
      <alignment horizontal="center" vertical="center"/>
      <protection locked="0"/>
    </xf>
    <xf numFmtId="1" fontId="28" fillId="0" borderId="7" xfId="0" applyNumberFormat="1" applyFont="1" applyBorder="1" applyAlignment="1" applyProtection="1">
      <alignment horizontal="center" vertical="center"/>
      <protection locked="0"/>
    </xf>
    <xf numFmtId="1" fontId="15" fillId="0" borderId="12" xfId="0" applyNumberFormat="1" applyFont="1" applyBorder="1" applyAlignment="1" applyProtection="1">
      <alignment horizontal="center" vertical="center"/>
      <protection locked="0"/>
    </xf>
    <xf numFmtId="1" fontId="15" fillId="3" borderId="0" xfId="0" applyNumberFormat="1" applyFont="1" applyFill="1" applyAlignment="1" applyProtection="1">
      <alignment horizontal="center" vertical="center"/>
      <protection hidden="1"/>
    </xf>
    <xf numFmtId="1" fontId="11" fillId="3" borderId="10" xfId="0" applyNumberFormat="1" applyFont="1" applyFill="1" applyBorder="1" applyAlignment="1" applyProtection="1">
      <alignment horizontal="center" vertical="center"/>
      <protection hidden="1"/>
    </xf>
    <xf numFmtId="1" fontId="11" fillId="3" borderId="4" xfId="0" applyNumberFormat="1" applyFont="1" applyFill="1" applyBorder="1" applyAlignment="1" applyProtection="1">
      <alignment horizontal="center" vertical="center"/>
      <protection hidden="1"/>
    </xf>
    <xf numFmtId="1" fontId="11" fillId="3" borderId="6" xfId="0" applyNumberFormat="1" applyFont="1" applyFill="1" applyBorder="1" applyAlignment="1" applyProtection="1">
      <alignment horizontal="center" vertical="center"/>
      <protection hidden="1"/>
    </xf>
    <xf numFmtId="1" fontId="11" fillId="3" borderId="7" xfId="0" applyNumberFormat="1" applyFont="1" applyFill="1" applyBorder="1" applyAlignment="1" applyProtection="1">
      <alignment horizontal="center" vertical="center"/>
      <protection hidden="1"/>
    </xf>
    <xf numFmtId="1" fontId="11" fillId="3" borderId="2" xfId="0" applyNumberFormat="1" applyFont="1" applyFill="1" applyBorder="1" applyAlignment="1" applyProtection="1">
      <alignment horizontal="center" vertical="center"/>
      <protection hidden="1"/>
    </xf>
    <xf numFmtId="1" fontId="11" fillId="3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10" xfId="0" applyNumberFormat="1" applyFont="1" applyBorder="1" applyAlignment="1" applyProtection="1">
      <alignment horizontal="center" vertical="center"/>
      <protection hidden="1"/>
    </xf>
    <xf numFmtId="1" fontId="11" fillId="0" borderId="4" xfId="0" applyNumberFormat="1" applyFont="1" applyBorder="1" applyAlignment="1" applyProtection="1">
      <alignment horizontal="center" vertical="center"/>
      <protection hidden="1"/>
    </xf>
    <xf numFmtId="1" fontId="11" fillId="0" borderId="2" xfId="0" applyNumberFormat="1" applyFont="1" applyBorder="1" applyAlignment="1" applyProtection="1">
      <alignment horizontal="center" vertical="center"/>
      <protection hidden="1"/>
    </xf>
    <xf numFmtId="1" fontId="11" fillId="0" borderId="3" xfId="0" applyNumberFormat="1" applyFont="1" applyBorder="1" applyAlignment="1" applyProtection="1">
      <alignment horizontal="center" vertical="center"/>
      <protection hidden="1"/>
    </xf>
    <xf numFmtId="1" fontId="15" fillId="0" borderId="0" xfId="0" applyNumberFormat="1" applyFont="1" applyAlignment="1" applyProtection="1">
      <alignment horizontal="center" vertical="center"/>
      <protection hidden="1"/>
    </xf>
    <xf numFmtId="1" fontId="15" fillId="0" borderId="7" xfId="0" applyNumberFormat="1" applyFont="1" applyBorder="1" applyAlignment="1" applyProtection="1">
      <alignment horizontal="center" vertical="center"/>
      <protection hidden="1"/>
    </xf>
    <xf numFmtId="1" fontId="11" fillId="3" borderId="5" xfId="0" applyNumberFormat="1" applyFont="1" applyFill="1" applyBorder="1" applyAlignment="1" applyProtection="1">
      <alignment horizontal="center" vertical="center"/>
      <protection hidden="1"/>
    </xf>
    <xf numFmtId="1" fontId="11" fillId="0" borderId="5" xfId="0" applyNumberFormat="1" applyFont="1" applyBorder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1" fontId="11" fillId="0" borderId="1" xfId="0" applyNumberFormat="1" applyFont="1" applyBorder="1" applyAlignment="1" applyProtection="1">
      <alignment horizontal="center" vertical="center"/>
      <protection hidden="1"/>
    </xf>
    <xf numFmtId="1" fontId="15" fillId="0" borderId="2" xfId="0" applyNumberFormat="1" applyFont="1" applyBorder="1" applyAlignment="1" applyProtection="1">
      <alignment horizontal="center" vertical="center"/>
      <protection locked="0"/>
    </xf>
    <xf numFmtId="1" fontId="15" fillId="0" borderId="3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" fontId="30" fillId="3" borderId="8" xfId="0" applyNumberFormat="1" applyFont="1" applyFill="1" applyBorder="1" applyAlignment="1" applyProtection="1">
      <alignment horizontal="center" vertical="center"/>
      <protection hidden="1"/>
    </xf>
    <xf numFmtId="1" fontId="30" fillId="3" borderId="9" xfId="0" applyNumberFormat="1" applyFont="1" applyFill="1" applyBorder="1" applyAlignment="1" applyProtection="1">
      <alignment horizontal="center" vertical="center"/>
      <protection hidden="1"/>
    </xf>
    <xf numFmtId="1" fontId="30" fillId="3" borderId="13" xfId="0" applyNumberFormat="1" applyFont="1" applyFill="1" applyBorder="1" applyAlignment="1" applyProtection="1">
      <alignment horizontal="center" vertical="center"/>
      <protection hidden="1"/>
    </xf>
    <xf numFmtId="0" fontId="16" fillId="3" borderId="8" xfId="0" applyFont="1" applyFill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left"/>
      <protection hidden="1"/>
    </xf>
    <xf numFmtId="0" fontId="6" fillId="0" borderId="5" xfId="0" applyFont="1" applyBorder="1" applyAlignment="1" applyProtection="1">
      <alignment horizontal="left"/>
      <protection hidden="1"/>
    </xf>
    <xf numFmtId="0" fontId="6" fillId="0" borderId="4" xfId="0" applyFont="1" applyBorder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0" fillId="0" borderId="2" xfId="0" quotePrefix="1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10" fillId="0" borderId="3" xfId="0" applyFont="1" applyBorder="1" applyAlignment="1" applyProtection="1">
      <alignment horizontal="center" vertical="center"/>
      <protection locked="0" hidden="1"/>
    </xf>
    <xf numFmtId="0" fontId="10" fillId="0" borderId="2" xfId="0" applyFont="1" applyBorder="1" applyAlignment="1" applyProtection="1">
      <alignment horizontal="center" vertical="center"/>
      <protection locked="0" hidden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14" fontId="10" fillId="0" borderId="2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10" fillId="0" borderId="8" xfId="0" quotePrefix="1" applyFont="1" applyBorder="1" applyAlignment="1" applyProtection="1">
      <alignment horizontal="center" vertical="center"/>
      <protection locked="0" hidden="1"/>
    </xf>
    <xf numFmtId="0" fontId="10" fillId="0" borderId="8" xfId="0" applyFont="1" applyBorder="1" applyAlignment="1" applyProtection="1">
      <alignment horizontal="center" vertical="center"/>
      <protection locked="0"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3" fontId="10" fillId="0" borderId="1" xfId="0" applyNumberFormat="1" applyFont="1" applyBorder="1" applyAlignment="1" applyProtection="1">
      <alignment horizontal="center" vertical="center"/>
      <protection hidden="1"/>
    </xf>
    <xf numFmtId="3" fontId="10" fillId="0" borderId="14" xfId="0" applyNumberFormat="1" applyFont="1" applyBorder="1" applyAlignment="1" applyProtection="1">
      <alignment horizontal="center" vertical="center"/>
      <protection locked="0"/>
    </xf>
    <xf numFmtId="3" fontId="10" fillId="0" borderId="8" xfId="0" applyNumberFormat="1" applyFont="1" applyBorder="1" applyAlignment="1" applyProtection="1">
      <alignment horizontal="center" vertical="center"/>
      <protection locked="0"/>
    </xf>
    <xf numFmtId="1" fontId="30" fillId="3" borderId="11" xfId="0" applyNumberFormat="1" applyFont="1" applyFill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top" wrapText="1"/>
      <protection hidden="1"/>
    </xf>
    <xf numFmtId="0" fontId="20" fillId="0" borderId="6" xfId="0" applyFont="1" applyBorder="1" applyAlignment="1" applyProtection="1">
      <alignment horizontal="center" vertical="top" wrapText="1"/>
      <protection hidden="1"/>
    </xf>
    <xf numFmtId="0" fontId="20" fillId="0" borderId="2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16" fillId="3" borderId="10" xfId="0" applyFont="1" applyFill="1" applyBorder="1" applyAlignment="1" applyProtection="1">
      <alignment horizontal="center" vertical="center"/>
      <protection hidden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6" fillId="3" borderId="2" xfId="0" applyFont="1" applyFill="1" applyBorder="1" applyAlignment="1" applyProtection="1">
      <alignment horizontal="center" vertical="center"/>
      <protection hidden="1"/>
    </xf>
    <xf numFmtId="0" fontId="16" fillId="3" borderId="3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17" fontId="29" fillId="0" borderId="1" xfId="0" applyNumberFormat="1" applyFont="1" applyBorder="1" applyAlignment="1" applyProtection="1">
      <alignment horizontal="left"/>
      <protection locked="0"/>
    </xf>
    <xf numFmtId="0" fontId="29" fillId="0" borderId="1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16" fontId="10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 hidden="1"/>
    </xf>
    <xf numFmtId="0" fontId="10" fillId="0" borderId="1" xfId="0" applyFont="1" applyBorder="1" applyAlignment="1" applyProtection="1">
      <alignment horizontal="left" vertical="center"/>
      <protection locked="0" hidden="1"/>
    </xf>
    <xf numFmtId="0" fontId="10" fillId="0" borderId="3" xfId="0" applyFont="1" applyBorder="1" applyAlignment="1" applyProtection="1">
      <alignment horizontal="left" vertical="center"/>
      <protection locked="0" hidden="1"/>
    </xf>
    <xf numFmtId="0" fontId="8" fillId="0" borderId="6" xfId="0" applyFont="1" applyBorder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left" vertical="center"/>
      <protection locked="0" hidden="1"/>
    </xf>
    <xf numFmtId="0" fontId="8" fillId="0" borderId="7" xfId="0" applyFont="1" applyBorder="1" applyAlignment="1" applyProtection="1">
      <alignment horizontal="left" vertical="center"/>
      <protection locked="0" hidden="1"/>
    </xf>
    <xf numFmtId="0" fontId="8" fillId="0" borderId="1" xfId="0" applyFont="1" applyBorder="1" applyAlignment="1" applyProtection="1">
      <alignment horizontal="left" vertical="center"/>
      <protection locked="0" hidden="1"/>
    </xf>
    <xf numFmtId="0" fontId="8" fillId="0" borderId="3" xfId="0" applyFont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3" fillId="0" borderId="6" xfId="0" applyFont="1" applyBorder="1" applyAlignment="1" applyProtection="1">
      <alignment horizontal="right" vertical="center"/>
      <protection hidden="1"/>
    </xf>
    <xf numFmtId="0" fontId="3" fillId="0" borderId="7" xfId="0" applyFont="1" applyBorder="1" applyAlignment="1" applyProtection="1">
      <alignment horizontal="right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1" fontId="15" fillId="0" borderId="11" xfId="0" applyNumberFormat="1" applyFont="1" applyBorder="1" applyAlignment="1" applyProtection="1">
      <alignment horizontal="center" vertical="center"/>
      <protection hidden="1"/>
    </xf>
    <xf numFmtId="1" fontId="15" fillId="0" borderId="1" xfId="0" applyNumberFormat="1" applyFont="1" applyBorder="1" applyAlignment="1" applyProtection="1">
      <alignment horizontal="center" vertical="center"/>
      <protection hidden="1"/>
    </xf>
    <xf numFmtId="1" fontId="28" fillId="0" borderId="5" xfId="0" applyNumberFormat="1" applyFont="1" applyBorder="1" applyAlignment="1" applyProtection="1">
      <alignment horizontal="center" vertical="center"/>
      <protection hidden="1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3" borderId="2" xfId="0" applyNumberFormat="1" applyFont="1" applyFill="1" applyBorder="1" applyAlignment="1" applyProtection="1">
      <alignment horizontal="center" vertical="center"/>
      <protection hidden="1"/>
    </xf>
    <xf numFmtId="1" fontId="15" fillId="3" borderId="1" xfId="0" applyNumberFormat="1" applyFont="1" applyFill="1" applyBorder="1" applyAlignment="1" applyProtection="1">
      <alignment horizontal="center" vertical="center"/>
      <protection hidden="1"/>
    </xf>
    <xf numFmtId="1" fontId="15" fillId="3" borderId="3" xfId="0" applyNumberFormat="1" applyFont="1" applyFill="1" applyBorder="1" applyAlignment="1" applyProtection="1">
      <alignment horizontal="center" vertical="center"/>
      <protection hidden="1"/>
    </xf>
    <xf numFmtId="0" fontId="32" fillId="0" borderId="6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2" fillId="0" borderId="7" xfId="0" applyFont="1" applyBorder="1" applyAlignment="1" applyProtection="1">
      <alignment horizontal="center" vertical="center"/>
      <protection hidden="1"/>
    </xf>
    <xf numFmtId="0" fontId="32" fillId="0" borderId="6" xfId="0" applyFont="1" applyBorder="1" applyAlignment="1" applyProtection="1">
      <alignment horizontal="center" vertical="center"/>
      <protection hidden="1"/>
    </xf>
    <xf numFmtId="0" fontId="32" fillId="0" borderId="2" xfId="0" applyFont="1" applyBorder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32" fillId="0" borderId="3" xfId="0" applyFont="1" applyBorder="1" applyAlignment="1" applyProtection="1">
      <alignment horizontal="center" vertical="center"/>
      <protection hidden="1"/>
    </xf>
    <xf numFmtId="1" fontId="11" fillId="3" borderId="14" xfId="0" applyNumberFormat="1" applyFont="1" applyFill="1" applyBorder="1" applyAlignment="1" applyProtection="1">
      <alignment horizontal="center" vertical="center"/>
      <protection hidden="1"/>
    </xf>
    <xf numFmtId="1" fontId="11" fillId="3" borderId="8" xfId="0" applyNumberFormat="1" applyFont="1" applyFill="1" applyBorder="1" applyAlignment="1" applyProtection="1">
      <alignment horizontal="center" vertical="center"/>
      <protection hidden="1"/>
    </xf>
    <xf numFmtId="1" fontId="11" fillId="3" borderId="0" xfId="0" applyNumberFormat="1" applyFont="1" applyFill="1" applyAlignment="1" applyProtection="1">
      <alignment horizontal="center" vertical="center"/>
      <protection hidden="1"/>
    </xf>
    <xf numFmtId="1" fontId="11" fillId="3" borderId="1" xfId="0" applyNumberFormat="1" applyFont="1" applyFill="1" applyBorder="1" applyAlignment="1" applyProtection="1">
      <alignment horizontal="center" vertical="center"/>
      <protection hidden="1"/>
    </xf>
    <xf numFmtId="1" fontId="11" fillId="0" borderId="8" xfId="0" applyNumberFormat="1" applyFont="1" applyBorder="1" applyAlignment="1" applyProtection="1">
      <alignment horizontal="center" vertical="center"/>
      <protection hidden="1"/>
    </xf>
    <xf numFmtId="1" fontId="15" fillId="0" borderId="6" xfId="0" applyNumberFormat="1" applyFont="1" applyBorder="1" applyAlignment="1" applyProtection="1">
      <alignment horizontal="center" vertical="center"/>
      <protection hidden="1"/>
    </xf>
    <xf numFmtId="1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4" xfId="0" applyNumberFormat="1" applyFont="1" applyBorder="1" applyAlignment="1" applyProtection="1">
      <alignment horizontal="center" vertical="center"/>
      <protection locked="0"/>
    </xf>
    <xf numFmtId="1" fontId="15" fillId="3" borderId="10" xfId="0" applyNumberFormat="1" applyFont="1" applyFill="1" applyBorder="1" applyAlignment="1" applyProtection="1">
      <alignment horizontal="center" vertical="center"/>
      <protection hidden="1"/>
    </xf>
    <xf numFmtId="1" fontId="15" fillId="3" borderId="5" xfId="0" applyNumberFormat="1" applyFont="1" applyFill="1" applyBorder="1" applyAlignment="1" applyProtection="1">
      <alignment horizontal="center" vertical="center"/>
      <protection hidden="1"/>
    </xf>
    <xf numFmtId="1" fontId="15" fillId="3" borderId="4" xfId="0" applyNumberFormat="1" applyFont="1" applyFill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6" fillId="3" borderId="5" xfId="0" applyFont="1" applyFill="1" applyBorder="1" applyAlignment="1" applyProtection="1">
      <alignment horizontal="center" vertical="center"/>
      <protection hidden="1"/>
    </xf>
    <xf numFmtId="0" fontId="16" fillId="3" borderId="6" xfId="0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Alignment="1" applyProtection="1">
      <alignment horizontal="center" vertical="center"/>
      <protection hidden="1"/>
    </xf>
    <xf numFmtId="0" fontId="16" fillId="3" borderId="7" xfId="0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3" borderId="10" xfId="0" applyFont="1" applyFill="1" applyBorder="1" applyAlignment="1" applyProtection="1">
      <alignment horizontal="center" vertical="center" wrapText="1"/>
      <protection hidden="1"/>
    </xf>
    <xf numFmtId="0" fontId="16" fillId="3" borderId="5" xfId="0" applyFont="1" applyFill="1" applyBorder="1" applyAlignment="1" applyProtection="1">
      <alignment horizontal="center" vertical="center" wrapText="1"/>
      <protection hidden="1"/>
    </xf>
    <xf numFmtId="0" fontId="16" fillId="3" borderId="4" xfId="0" applyFont="1" applyFill="1" applyBorder="1" applyAlignment="1" applyProtection="1">
      <alignment horizontal="center" vertical="center" wrapText="1"/>
      <protection hidden="1"/>
    </xf>
    <xf numFmtId="0" fontId="16" fillId="3" borderId="6" xfId="0" applyFont="1" applyFill="1" applyBorder="1" applyAlignment="1" applyProtection="1">
      <alignment horizontal="center" vertical="center" wrapText="1"/>
      <protection hidden="1"/>
    </xf>
    <xf numFmtId="0" fontId="16" fillId="3" borderId="0" xfId="0" applyFont="1" applyFill="1" applyAlignment="1" applyProtection="1">
      <alignment horizontal="center" vertical="center" wrapText="1"/>
      <protection hidden="1"/>
    </xf>
    <xf numFmtId="0" fontId="16" fillId="3" borderId="7" xfId="0" applyFont="1" applyFill="1" applyBorder="1" applyAlignment="1" applyProtection="1">
      <alignment horizontal="center" vertical="center" wrapText="1"/>
      <protection hidden="1"/>
    </xf>
    <xf numFmtId="0" fontId="16" fillId="3" borderId="2" xfId="0" applyFont="1" applyFill="1" applyBorder="1" applyAlignment="1" applyProtection="1">
      <alignment horizontal="center" vertical="center" wrapText="1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0" fontId="16" fillId="3" borderId="3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1" fontId="15" fillId="0" borderId="10" xfId="0" applyNumberFormat="1" applyFont="1" applyBorder="1" applyAlignment="1" applyProtection="1">
      <alignment horizontal="center" vertical="center"/>
      <protection hidden="1"/>
    </xf>
    <xf numFmtId="1" fontId="15" fillId="0" borderId="4" xfId="0" applyNumberFormat="1" applyFont="1" applyBorder="1" applyAlignment="1" applyProtection="1">
      <alignment horizontal="center" vertical="center"/>
      <protection hidden="1"/>
    </xf>
    <xf numFmtId="1" fontId="15" fillId="0" borderId="5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hidden="1"/>
    </xf>
    <xf numFmtId="1" fontId="14" fillId="0" borderId="3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4" fontId="29" fillId="3" borderId="0" xfId="0" applyNumberFormat="1" applyFont="1" applyFill="1" applyAlignment="1" applyProtection="1">
      <alignment horizontal="center" vertical="center"/>
      <protection locked="0"/>
    </xf>
    <xf numFmtId="0" fontId="29" fillId="3" borderId="0" xfId="0" applyFont="1" applyFill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4" fontId="10" fillId="0" borderId="0" xfId="0" applyNumberFormat="1" applyFont="1" applyAlignment="1" applyProtection="1">
      <alignment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top" wrapText="1"/>
      <protection hidden="1"/>
    </xf>
    <xf numFmtId="0" fontId="15" fillId="0" borderId="0" xfId="0" applyFont="1" applyAlignment="1" applyProtection="1">
      <alignment horizontal="center" vertical="top" wrapText="1"/>
      <protection hidden="1"/>
    </xf>
    <xf numFmtId="0" fontId="15" fillId="0" borderId="1" xfId="0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top" wrapText="1"/>
      <protection hidden="1"/>
    </xf>
    <xf numFmtId="0" fontId="15" fillId="0" borderId="6" xfId="0" applyFont="1" applyBorder="1" applyAlignment="1" applyProtection="1">
      <alignment horizontal="center" vertical="top" wrapText="1"/>
      <protection hidden="1"/>
    </xf>
    <xf numFmtId="0" fontId="15" fillId="0" borderId="2" xfId="0" applyFont="1" applyBorder="1" applyAlignment="1" applyProtection="1">
      <alignment horizontal="center" vertical="top" wrapText="1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1" fontId="14" fillId="0" borderId="6" xfId="0" applyNumberFormat="1" applyFont="1" applyBorder="1" applyAlignment="1" applyProtection="1">
      <alignment horizontal="center" vertical="center"/>
      <protection hidden="1"/>
    </xf>
    <xf numFmtId="1" fontId="14" fillId="0" borderId="7" xfId="0" applyNumberFormat="1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14" fillId="3" borderId="5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1" fontId="30" fillId="3" borderId="2" xfId="0" applyNumberFormat="1" applyFont="1" applyFill="1" applyBorder="1" applyAlignment="1" applyProtection="1">
      <alignment horizontal="center" vertical="center"/>
      <protection hidden="1"/>
    </xf>
    <xf numFmtId="1" fontId="30" fillId="3" borderId="1" xfId="0" applyNumberFormat="1" applyFont="1" applyFill="1" applyBorder="1" applyAlignment="1" applyProtection="1">
      <alignment horizontal="center" vertical="center"/>
      <protection hidden="1"/>
    </xf>
    <xf numFmtId="1" fontId="30" fillId="3" borderId="3" xfId="0" applyNumberFormat="1" applyFont="1" applyFill="1" applyBorder="1" applyAlignment="1" applyProtection="1">
      <alignment horizontal="center" vertical="center"/>
      <protection hidden="1"/>
    </xf>
    <xf numFmtId="1" fontId="15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locked="0" hidden="1"/>
    </xf>
    <xf numFmtId="164" fontId="4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15" fillId="0" borderId="5" xfId="0" applyFont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 vertical="center" wrapText="1"/>
      <protection locked="0" hidden="1"/>
    </xf>
    <xf numFmtId="0" fontId="15" fillId="0" borderId="1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horizontal="left" vertical="center" wrapText="1"/>
      <protection locked="0" hidden="1"/>
    </xf>
    <xf numFmtId="0" fontId="5" fillId="0" borderId="7" xfId="0" applyFont="1" applyBorder="1" applyAlignment="1" applyProtection="1">
      <alignment horizontal="left" vertical="center" wrapText="1"/>
      <protection locked="0" hidden="1"/>
    </xf>
    <xf numFmtId="1" fontId="28" fillId="3" borderId="10" xfId="0" applyNumberFormat="1" applyFont="1" applyFill="1" applyBorder="1" applyAlignment="1" applyProtection="1">
      <alignment horizontal="center" vertical="center"/>
      <protection hidden="1"/>
    </xf>
    <xf numFmtId="1" fontId="28" fillId="3" borderId="5" xfId="0" applyNumberFormat="1" applyFont="1" applyFill="1" applyBorder="1" applyAlignment="1" applyProtection="1">
      <alignment horizontal="center" vertical="center"/>
      <protection hidden="1"/>
    </xf>
    <xf numFmtId="1" fontId="28" fillId="3" borderId="4" xfId="0" applyNumberFormat="1" applyFont="1" applyFill="1" applyBorder="1" applyAlignment="1" applyProtection="1">
      <alignment horizontal="center" vertical="center"/>
      <protection hidden="1"/>
    </xf>
    <xf numFmtId="1" fontId="15" fillId="0" borderId="2" xfId="0" applyNumberFormat="1" applyFont="1" applyBorder="1" applyAlignment="1" applyProtection="1">
      <alignment horizontal="center" vertical="center"/>
      <protection hidden="1"/>
    </xf>
    <xf numFmtId="1" fontId="15" fillId="0" borderId="3" xfId="0" applyNumberFormat="1" applyFont="1" applyBorder="1" applyAlignment="1" applyProtection="1">
      <alignment horizontal="center" vertical="center"/>
      <protection hidden="1"/>
    </xf>
    <xf numFmtId="1" fontId="30" fillId="0" borderId="8" xfId="0" applyNumberFormat="1" applyFont="1" applyBorder="1" applyAlignment="1" applyProtection="1">
      <alignment horizontal="center" vertical="center"/>
      <protection hidden="1"/>
    </xf>
    <xf numFmtId="1" fontId="30" fillId="0" borderId="9" xfId="0" applyNumberFormat="1" applyFont="1" applyBorder="1" applyAlignment="1" applyProtection="1">
      <alignment horizontal="center" vertical="center"/>
      <protection hidden="1"/>
    </xf>
    <xf numFmtId="1" fontId="30" fillId="0" borderId="13" xfId="0" applyNumberFormat="1" applyFont="1" applyBorder="1" applyAlignment="1" applyProtection="1">
      <alignment horizontal="center" vertical="center"/>
      <protection hidden="1"/>
    </xf>
    <xf numFmtId="1" fontId="30" fillId="0" borderId="11" xfId="0" applyNumberFormat="1" applyFont="1" applyBorder="1" applyAlignment="1" applyProtection="1">
      <alignment horizontal="center" vertical="center"/>
      <protection hidden="1"/>
    </xf>
    <xf numFmtId="1" fontId="11" fillId="0" borderId="9" xfId="0" applyNumberFormat="1" applyFont="1" applyBorder="1" applyAlignment="1" applyProtection="1">
      <alignment horizontal="center" vertical="center"/>
      <protection hidden="1"/>
    </xf>
    <xf numFmtId="1" fontId="11" fillId="0" borderId="13" xfId="0" applyNumberFormat="1" applyFont="1" applyBorder="1" applyAlignment="1" applyProtection="1">
      <alignment horizontal="center" vertical="center"/>
      <protection hidden="1"/>
    </xf>
    <xf numFmtId="0" fontId="32" fillId="0" borderId="4" xfId="0" applyFont="1" applyBorder="1" applyAlignment="1" applyProtection="1">
      <alignment horizontal="center" vertical="center" wrapText="1"/>
      <protection hidden="1"/>
    </xf>
    <xf numFmtId="0" fontId="32" fillId="0" borderId="7" xfId="0" applyFont="1" applyBorder="1" applyAlignment="1" applyProtection="1">
      <alignment horizontal="center" vertical="center" wrapText="1"/>
      <protection hidden="1"/>
    </xf>
    <xf numFmtId="0" fontId="32" fillId="0" borderId="2" xfId="0" applyFont="1" applyBorder="1" applyAlignment="1" applyProtection="1">
      <alignment horizontal="center" vertical="center" wrapText="1"/>
      <protection hidden="1"/>
    </xf>
    <xf numFmtId="0" fontId="32" fillId="0" borderId="3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left" vertical="center"/>
      <protection hidden="1"/>
    </xf>
    <xf numFmtId="0" fontId="10" fillId="0" borderId="5" xfId="0" applyFont="1" applyBorder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10" fillId="0" borderId="3" xfId="0" applyFont="1" applyBorder="1" applyAlignment="1" applyProtection="1">
      <alignment horizontal="left" vertical="center"/>
      <protection hidden="1"/>
    </xf>
    <xf numFmtId="0" fontId="35" fillId="0" borderId="2" xfId="0" applyFont="1" applyBorder="1" applyAlignment="1" applyProtection="1">
      <alignment horizontal="left" vertical="center"/>
      <protection hidden="1"/>
    </xf>
    <xf numFmtId="0" fontId="34" fillId="0" borderId="1" xfId="0" applyFont="1" applyBorder="1" applyAlignment="1" applyProtection="1">
      <alignment horizontal="left" vertical="center"/>
      <protection hidden="1"/>
    </xf>
    <xf numFmtId="0" fontId="34" fillId="0" borderId="3" xfId="0" applyFont="1" applyBorder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7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 applyProtection="1">
      <alignment horizontal="left" vertical="center"/>
      <protection hidden="1"/>
    </xf>
    <xf numFmtId="3" fontId="10" fillId="0" borderId="14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left" vertical="center"/>
      <protection hidden="1"/>
    </xf>
    <xf numFmtId="14" fontId="10" fillId="0" borderId="2" xfId="0" applyNumberFormat="1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left"/>
      <protection hidden="1"/>
    </xf>
    <xf numFmtId="0" fontId="15" fillId="0" borderId="1" xfId="0" applyFont="1" applyBorder="1" applyAlignment="1" applyProtection="1">
      <alignment horizontal="left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3" xfId="0" applyFont="1" applyBorder="1" applyAlignment="1" applyProtection="1">
      <alignment horizontal="left"/>
      <protection hidden="1"/>
    </xf>
    <xf numFmtId="0" fontId="33" fillId="0" borderId="6" xfId="0" applyFont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3" fillId="0" borderId="7" xfId="0" applyFont="1" applyBorder="1" applyAlignment="1" applyProtection="1">
      <alignment horizontal="left" vertical="center"/>
      <protection locked="0"/>
    </xf>
    <xf numFmtId="0" fontId="33" fillId="0" borderId="6" xfId="0" applyFont="1" applyBorder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7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horizontal="left" vertical="center" wrapText="1"/>
      <protection locked="0" hidden="1"/>
    </xf>
    <xf numFmtId="0" fontId="15" fillId="0" borderId="5" xfId="0" applyFont="1" applyBorder="1" applyAlignment="1" applyProtection="1">
      <alignment horizontal="left" vertical="center" wrapText="1"/>
      <protection locked="0" hidden="1"/>
    </xf>
    <xf numFmtId="0" fontId="15" fillId="0" borderId="4" xfId="0" applyFont="1" applyBorder="1" applyAlignment="1" applyProtection="1">
      <alignment horizontal="left" vertical="center" wrapText="1"/>
      <protection locked="0" hidden="1"/>
    </xf>
    <xf numFmtId="1" fontId="15" fillId="0" borderId="10" xfId="0" applyNumberFormat="1" applyFont="1" applyBorder="1" applyAlignment="1" applyProtection="1">
      <alignment horizontal="center" vertical="center"/>
      <protection locked="0" hidden="1"/>
    </xf>
    <xf numFmtId="1" fontId="15" fillId="0" borderId="4" xfId="0" applyNumberFormat="1" applyFont="1" applyBorder="1" applyAlignment="1" applyProtection="1">
      <alignment horizontal="center" vertical="center"/>
      <protection locked="0" hidden="1"/>
    </xf>
    <xf numFmtId="1" fontId="15" fillId="0" borderId="5" xfId="0" applyNumberFormat="1" applyFont="1" applyBorder="1" applyAlignment="1" applyProtection="1">
      <alignment horizontal="center" vertical="center"/>
      <protection locked="0" hidden="1"/>
    </xf>
    <xf numFmtId="1" fontId="15" fillId="0" borderId="0" xfId="0" applyNumberFormat="1" applyFont="1" applyAlignment="1" applyProtection="1">
      <alignment horizontal="center" vertical="center"/>
      <protection locked="0" hidden="1"/>
    </xf>
    <xf numFmtId="1" fontId="15" fillId="0" borderId="7" xfId="0" applyNumberFormat="1" applyFont="1" applyBorder="1" applyAlignment="1" applyProtection="1">
      <alignment horizontal="center" vertical="center"/>
      <protection locked="0" hidden="1"/>
    </xf>
    <xf numFmtId="1" fontId="15" fillId="0" borderId="6" xfId="0" applyNumberFormat="1" applyFont="1" applyBorder="1" applyAlignment="1" applyProtection="1">
      <alignment horizontal="center" vertical="center"/>
      <protection locked="0" hidden="1"/>
    </xf>
    <xf numFmtId="0" fontId="15" fillId="0" borderId="6" xfId="0" applyFont="1" applyBorder="1" applyAlignment="1" applyProtection="1">
      <alignment horizontal="left" vertical="center" wrapText="1"/>
      <protection locked="0" hidden="1"/>
    </xf>
    <xf numFmtId="0" fontId="15" fillId="0" borderId="0" xfId="0" applyFont="1" applyAlignment="1" applyProtection="1">
      <alignment horizontal="left" vertical="center" wrapText="1"/>
      <protection locked="0" hidden="1"/>
    </xf>
    <xf numFmtId="0" fontId="15" fillId="0" borderId="7" xfId="0" applyFont="1" applyBorder="1" applyAlignment="1" applyProtection="1">
      <alignment horizontal="left" vertical="center" wrapText="1"/>
      <protection locked="0" hidden="1"/>
    </xf>
    <xf numFmtId="0" fontId="33" fillId="0" borderId="6" xfId="0" applyFont="1" applyBorder="1" applyAlignment="1" applyProtection="1">
      <alignment horizontal="left" vertical="center"/>
      <protection locked="0" hidden="1"/>
    </xf>
    <xf numFmtId="0" fontId="33" fillId="0" borderId="0" xfId="0" applyFont="1" applyAlignment="1" applyProtection="1">
      <alignment horizontal="left" vertical="center"/>
      <protection locked="0" hidden="1"/>
    </xf>
    <xf numFmtId="0" fontId="33" fillId="0" borderId="7" xfId="0" applyFont="1" applyBorder="1" applyAlignment="1" applyProtection="1">
      <alignment horizontal="left" vertical="center"/>
      <protection locked="0" hidden="1"/>
    </xf>
    <xf numFmtId="0" fontId="15" fillId="0" borderId="6" xfId="0" applyFont="1" applyBorder="1" applyAlignment="1" applyProtection="1">
      <alignment horizontal="left" vertical="center"/>
      <protection locked="0" hidden="1"/>
    </xf>
    <xf numFmtId="0" fontId="15" fillId="0" borderId="0" xfId="0" applyFont="1" applyAlignment="1" applyProtection="1">
      <alignment horizontal="left" vertical="center"/>
      <protection locked="0" hidden="1"/>
    </xf>
    <xf numFmtId="0" fontId="15" fillId="0" borderId="7" xfId="0" applyFont="1" applyBorder="1" applyAlignment="1" applyProtection="1">
      <alignment horizontal="left" vertical="center"/>
      <protection locked="0" hidden="1"/>
    </xf>
    <xf numFmtId="1" fontId="15" fillId="0" borderId="2" xfId="0" applyNumberFormat="1" applyFont="1" applyBorder="1" applyAlignment="1" applyProtection="1">
      <alignment horizontal="center" vertical="center"/>
      <protection locked="0" hidden="1"/>
    </xf>
    <xf numFmtId="1" fontId="15" fillId="0" borderId="3" xfId="0" applyNumberFormat="1" applyFont="1" applyBorder="1" applyAlignment="1" applyProtection="1">
      <alignment horizontal="center" vertical="center"/>
      <protection locked="0" hidden="1"/>
    </xf>
    <xf numFmtId="1" fontId="15" fillId="0" borderId="1" xfId="0" applyNumberFormat="1" applyFont="1" applyBorder="1" applyAlignment="1" applyProtection="1">
      <alignment horizontal="center" vertical="center"/>
      <protection locked="0" hidden="1"/>
    </xf>
    <xf numFmtId="0" fontId="15" fillId="0" borderId="2" xfId="0" applyFont="1" applyBorder="1" applyAlignment="1" applyProtection="1">
      <alignment horizontal="left" vertical="center" wrapText="1"/>
      <protection locked="0" hidden="1"/>
    </xf>
    <xf numFmtId="0" fontId="15" fillId="0" borderId="1" xfId="0" applyFont="1" applyBorder="1" applyAlignment="1" applyProtection="1">
      <alignment horizontal="left" vertical="center" wrapText="1"/>
      <protection locked="0" hidden="1"/>
    </xf>
    <xf numFmtId="14" fontId="29" fillId="3" borderId="0" xfId="0" applyNumberFormat="1" applyFont="1" applyFill="1" applyAlignment="1" applyProtection="1">
      <alignment horizontal="center" vertical="center"/>
      <protection locked="0" hidden="1"/>
    </xf>
    <xf numFmtId="0" fontId="29" fillId="3" borderId="0" xfId="0" applyFont="1" applyFill="1" applyAlignment="1" applyProtection="1">
      <alignment horizontal="center" vertical="center"/>
      <protection locked="0" hidden="1"/>
    </xf>
  </cellXfs>
  <cellStyles count="1">
    <cellStyle name="Normal" xfId="0" builtinId="0"/>
  </cellStyles>
  <dxfs count="76"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/>
        <name val="Cambria"/>
        <family val="1"/>
        <scheme val="none"/>
      </font>
    </dxf>
    <dxf>
      <font>
        <color theme="0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/>
        <name val="Cambria"/>
        <family val="1"/>
        <scheme val="none"/>
      </font>
    </dxf>
    <dxf>
      <font>
        <color theme="0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/>
        <name val="Cambria"/>
        <family val="1"/>
        <scheme val="none"/>
      </font>
    </dxf>
    <dxf>
      <font>
        <color theme="0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/>
      </font>
    </dxf>
    <dxf>
      <font>
        <color theme="0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0" tint="-0.14996795556505021"/>
        <name val="Cambria"/>
        <family val="1"/>
        <scheme val="none"/>
      </font>
    </dxf>
    <dxf>
      <font>
        <color theme="9" tint="-0.24994659260841701"/>
      </font>
    </dxf>
    <dxf>
      <font>
        <color theme="0"/>
        <name val="Cambria"/>
        <family val="1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17</xdr:row>
      <xdr:rowOff>95249</xdr:rowOff>
    </xdr:from>
    <xdr:to>
      <xdr:col>2</xdr:col>
      <xdr:colOff>704850</xdr:colOff>
      <xdr:row>26</xdr:row>
      <xdr:rowOff>76199</xdr:rowOff>
    </xdr:to>
    <xdr:sp macro="" textlink="">
      <xdr:nvSpPr>
        <xdr:cNvPr id="6" name="Onda 5">
          <a:extLst>
            <a:ext uri="{FF2B5EF4-FFF2-40B4-BE49-F238E27FC236}">
              <a16:creationId xmlns:a16="http://schemas.microsoft.com/office/drawing/2014/main" id="{B338317C-305A-4A64-9BBA-B97E9BEE265A}"/>
            </a:ext>
          </a:extLst>
        </xdr:cNvPr>
        <xdr:cNvSpPr/>
      </xdr:nvSpPr>
      <xdr:spPr bwMode="auto">
        <a:xfrm>
          <a:off x="228601" y="2276474"/>
          <a:ext cx="1419224" cy="676275"/>
        </a:xfrm>
        <a:prstGeom prst="wave">
          <a:avLst>
            <a:gd name="adj1" fmla="val 11268"/>
            <a:gd name="adj2" fmla="val -621"/>
          </a:avLst>
        </a:prstGeom>
        <a:gradFill flip="none" rotWithShape="1"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100000">
              <a:schemeClr val="accent1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>
          <a:solidFill>
            <a:srgbClr val="33A8FF"/>
          </a:solidFill>
          <a:headEnd type="none" w="med" len="med"/>
          <a:tailEnd type="none" w="med" len="me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1100" b="1" cap="none" spc="0">
              <a:ln>
                <a:noFill/>
              </a:ln>
              <a:solidFill>
                <a:schemeClr val="bg1"/>
              </a:solidFill>
              <a:effectLst/>
            </a:rPr>
            <a:t>CALCULADORA</a:t>
          </a:r>
          <a:r>
            <a:rPr lang="pt-BR" sz="1100" b="1" cap="none" spc="0" baseline="0">
              <a:ln>
                <a:noFill/>
              </a:ln>
              <a:solidFill>
                <a:schemeClr val="bg1"/>
              </a:solidFill>
              <a:effectLst/>
            </a:rPr>
            <a:t> DE</a:t>
          </a:r>
        </a:p>
        <a:p>
          <a:pPr algn="ctr"/>
          <a:r>
            <a:rPr lang="pt-BR" sz="1100" b="1" cap="none" spc="0" baseline="0">
              <a:ln>
                <a:noFill/>
              </a:ln>
              <a:solidFill>
                <a:schemeClr val="bg1"/>
              </a:solidFill>
              <a:effectLst/>
            </a:rPr>
            <a:t>PERÍODOS</a:t>
          </a:r>
          <a:endParaRPr lang="pt-BR" sz="1100" b="1" cap="none" spc="0">
            <a:ln>
              <a:noFill/>
            </a:ln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4</xdr:col>
      <xdr:colOff>28575</xdr:colOff>
      <xdr:row>0</xdr:row>
      <xdr:rowOff>114300</xdr:rowOff>
    </xdr:from>
    <xdr:to>
      <xdr:col>9</xdr:col>
      <xdr:colOff>171450</xdr:colOff>
      <xdr:row>5</xdr:row>
      <xdr:rowOff>38100</xdr:rowOff>
    </xdr:to>
    <xdr:pic>
      <xdr:nvPicPr>
        <xdr:cNvPr id="1358" name="Imagem 6">
          <a:extLst>
            <a:ext uri="{FF2B5EF4-FFF2-40B4-BE49-F238E27FC236}">
              <a16:creationId xmlns:a16="http://schemas.microsoft.com/office/drawing/2014/main" id="{65711966-CF1B-4737-82F3-07E447D9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114300"/>
          <a:ext cx="11144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66675</xdr:rowOff>
    </xdr:from>
    <xdr:to>
      <xdr:col>3</xdr:col>
      <xdr:colOff>19049</xdr:colOff>
      <xdr:row>10</xdr:row>
      <xdr:rowOff>38100</xdr:rowOff>
    </xdr:to>
    <xdr:sp macro="" textlink="">
      <xdr:nvSpPr>
        <xdr:cNvPr id="15" name="Onda 14">
          <a:extLst>
            <a:ext uri="{FF2B5EF4-FFF2-40B4-BE49-F238E27FC236}">
              <a16:creationId xmlns:a16="http://schemas.microsoft.com/office/drawing/2014/main" id="{4B3A22FE-9695-4B8B-8745-6B43166E03C3}"/>
            </a:ext>
          </a:extLst>
        </xdr:cNvPr>
        <xdr:cNvSpPr/>
      </xdr:nvSpPr>
      <xdr:spPr bwMode="auto">
        <a:xfrm>
          <a:off x="180974" y="228600"/>
          <a:ext cx="1495425" cy="666750"/>
        </a:xfrm>
        <a:prstGeom prst="wave">
          <a:avLst>
            <a:gd name="adj1" fmla="val 11268"/>
            <a:gd name="adj2" fmla="val -621"/>
          </a:avLst>
        </a:prstGeom>
        <a:gradFill flip="none" rotWithShape="1">
          <a:gsLst>
            <a:gs pos="0">
              <a:srgbClr val="4F81BD">
                <a:lumMod val="40000"/>
                <a:lumOff val="60000"/>
              </a:srgbClr>
            </a:gs>
            <a:gs pos="46000">
              <a:srgbClr val="4F81BD">
                <a:lumMod val="95000"/>
                <a:lumOff val="5000"/>
              </a:srgbClr>
            </a:gs>
            <a:gs pos="100000">
              <a:srgbClr val="4F81BD">
                <a:lumMod val="60000"/>
              </a:srgbClr>
            </a:gs>
          </a:gsLst>
          <a:path path="circle">
            <a:fillToRect l="50000" t="130000" r="50000" b="-30000"/>
          </a:path>
          <a:tileRect/>
        </a:gradFill>
        <a:ln w="25400" cap="flat" cmpd="sng" algn="ctr">
          <a:solidFill>
            <a:srgbClr val="33A8FF"/>
          </a:solidFill>
          <a:prstDash val="solid"/>
          <a:headEnd type="none" w="med" len="med"/>
          <a:tailEnd type="none" w="med" len="me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CALCULADORA 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PERÍODOS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17</xdr:row>
      <xdr:rowOff>95249</xdr:rowOff>
    </xdr:from>
    <xdr:to>
      <xdr:col>2</xdr:col>
      <xdr:colOff>704850</xdr:colOff>
      <xdr:row>26</xdr:row>
      <xdr:rowOff>76199</xdr:rowOff>
    </xdr:to>
    <xdr:sp macro="" textlink="">
      <xdr:nvSpPr>
        <xdr:cNvPr id="2" name="Onda 1">
          <a:extLst>
            <a:ext uri="{FF2B5EF4-FFF2-40B4-BE49-F238E27FC236}">
              <a16:creationId xmlns:a16="http://schemas.microsoft.com/office/drawing/2014/main" id="{A1903212-3474-4D1C-8518-546C085A30D7}"/>
            </a:ext>
          </a:extLst>
        </xdr:cNvPr>
        <xdr:cNvSpPr/>
      </xdr:nvSpPr>
      <xdr:spPr bwMode="auto">
        <a:xfrm>
          <a:off x="228601" y="2276474"/>
          <a:ext cx="1419224" cy="676275"/>
        </a:xfrm>
        <a:prstGeom prst="wave">
          <a:avLst>
            <a:gd name="adj1" fmla="val 11268"/>
            <a:gd name="adj2" fmla="val -621"/>
          </a:avLst>
        </a:prstGeom>
        <a:gradFill flip="none" rotWithShape="1"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100000">
              <a:schemeClr val="accent1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>
          <a:solidFill>
            <a:srgbClr val="33A8FF"/>
          </a:solidFill>
          <a:headEnd type="none" w="med" len="med"/>
          <a:tailEnd type="none" w="med" len="me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1100" b="1" cap="none" spc="0">
              <a:ln>
                <a:noFill/>
              </a:ln>
              <a:solidFill>
                <a:schemeClr val="bg1"/>
              </a:solidFill>
              <a:effectLst/>
            </a:rPr>
            <a:t>CALCULADORA</a:t>
          </a:r>
          <a:r>
            <a:rPr lang="pt-BR" sz="1100" b="1" cap="none" spc="0" baseline="0">
              <a:ln>
                <a:noFill/>
              </a:ln>
              <a:solidFill>
                <a:schemeClr val="bg1"/>
              </a:solidFill>
              <a:effectLst/>
            </a:rPr>
            <a:t> DE</a:t>
          </a:r>
        </a:p>
        <a:p>
          <a:pPr algn="ctr"/>
          <a:r>
            <a:rPr lang="pt-BR" sz="1100" b="1" cap="none" spc="0" baseline="0">
              <a:ln>
                <a:noFill/>
              </a:ln>
              <a:solidFill>
                <a:schemeClr val="bg1"/>
              </a:solidFill>
              <a:effectLst/>
            </a:rPr>
            <a:t>PERÍODOS</a:t>
          </a:r>
          <a:endParaRPr lang="pt-BR" sz="1100" b="1" cap="none" spc="0">
            <a:ln>
              <a:noFill/>
            </a:ln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9</xdr:col>
      <xdr:colOff>171450</xdr:colOff>
      <xdr:row>5</xdr:row>
      <xdr:rowOff>38100</xdr:rowOff>
    </xdr:to>
    <xdr:pic>
      <xdr:nvPicPr>
        <xdr:cNvPr id="4301" name="Imagem 6">
          <a:extLst>
            <a:ext uri="{FF2B5EF4-FFF2-40B4-BE49-F238E27FC236}">
              <a16:creationId xmlns:a16="http://schemas.microsoft.com/office/drawing/2014/main" id="{27B2DF9B-BACE-4461-8601-14EF53BEB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0"/>
          <a:ext cx="10953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66675</xdr:rowOff>
    </xdr:from>
    <xdr:to>
      <xdr:col>3</xdr:col>
      <xdr:colOff>19049</xdr:colOff>
      <xdr:row>10</xdr:row>
      <xdr:rowOff>38100</xdr:rowOff>
    </xdr:to>
    <xdr:sp macro="" textlink="">
      <xdr:nvSpPr>
        <xdr:cNvPr id="2" name="Onda 1">
          <a:extLst>
            <a:ext uri="{FF2B5EF4-FFF2-40B4-BE49-F238E27FC236}">
              <a16:creationId xmlns:a16="http://schemas.microsoft.com/office/drawing/2014/main" id="{7ED5012D-54C1-4C26-936B-552B47E51FA7}"/>
            </a:ext>
          </a:extLst>
        </xdr:cNvPr>
        <xdr:cNvSpPr/>
      </xdr:nvSpPr>
      <xdr:spPr bwMode="auto">
        <a:xfrm>
          <a:off x="180974" y="228600"/>
          <a:ext cx="1495425" cy="666750"/>
        </a:xfrm>
        <a:prstGeom prst="wave">
          <a:avLst>
            <a:gd name="adj1" fmla="val 11268"/>
            <a:gd name="adj2" fmla="val -621"/>
          </a:avLst>
        </a:prstGeom>
        <a:gradFill flip="none" rotWithShape="1">
          <a:gsLst>
            <a:gs pos="0">
              <a:srgbClr val="4F81BD">
                <a:lumMod val="40000"/>
                <a:lumOff val="60000"/>
              </a:srgbClr>
            </a:gs>
            <a:gs pos="46000">
              <a:srgbClr val="4F81BD">
                <a:lumMod val="95000"/>
                <a:lumOff val="5000"/>
              </a:srgbClr>
            </a:gs>
            <a:gs pos="100000">
              <a:srgbClr val="4F81BD">
                <a:lumMod val="60000"/>
              </a:srgbClr>
            </a:gs>
          </a:gsLst>
          <a:path path="circle">
            <a:fillToRect l="50000" t="130000" r="50000" b="-30000"/>
          </a:path>
          <a:tileRect/>
        </a:gradFill>
        <a:ln w="25400" cap="flat" cmpd="sng" algn="ctr">
          <a:solidFill>
            <a:srgbClr val="33A8FF"/>
          </a:solidFill>
          <a:prstDash val="solid"/>
          <a:headEnd type="none" w="med" len="med"/>
          <a:tailEnd type="none" w="med" len="me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CALCULADORA 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PERÍODOS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17</xdr:row>
      <xdr:rowOff>95249</xdr:rowOff>
    </xdr:from>
    <xdr:to>
      <xdr:col>2</xdr:col>
      <xdr:colOff>704850</xdr:colOff>
      <xdr:row>26</xdr:row>
      <xdr:rowOff>76199</xdr:rowOff>
    </xdr:to>
    <xdr:sp macro="" textlink="">
      <xdr:nvSpPr>
        <xdr:cNvPr id="2" name="Onda 1">
          <a:extLst>
            <a:ext uri="{FF2B5EF4-FFF2-40B4-BE49-F238E27FC236}">
              <a16:creationId xmlns:a16="http://schemas.microsoft.com/office/drawing/2014/main" id="{AC38B920-2587-4E95-A0D4-50C31217CFDB}"/>
            </a:ext>
          </a:extLst>
        </xdr:cNvPr>
        <xdr:cNvSpPr/>
      </xdr:nvSpPr>
      <xdr:spPr bwMode="auto">
        <a:xfrm>
          <a:off x="228601" y="2276474"/>
          <a:ext cx="1419224" cy="676275"/>
        </a:xfrm>
        <a:prstGeom prst="wave">
          <a:avLst>
            <a:gd name="adj1" fmla="val 11268"/>
            <a:gd name="adj2" fmla="val -621"/>
          </a:avLst>
        </a:prstGeom>
        <a:gradFill flip="none" rotWithShape="1"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100000">
              <a:schemeClr val="accent1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>
          <a:solidFill>
            <a:srgbClr val="33A8FF"/>
          </a:solidFill>
          <a:headEnd type="none" w="med" len="med"/>
          <a:tailEnd type="none" w="med" len="me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1100" b="1" cap="none" spc="0">
              <a:ln>
                <a:noFill/>
              </a:ln>
              <a:solidFill>
                <a:schemeClr val="bg1"/>
              </a:solidFill>
              <a:effectLst/>
            </a:rPr>
            <a:t>CALCULADORA</a:t>
          </a:r>
          <a:r>
            <a:rPr lang="pt-BR" sz="1100" b="1" cap="none" spc="0" baseline="0">
              <a:ln>
                <a:noFill/>
              </a:ln>
              <a:solidFill>
                <a:schemeClr val="bg1"/>
              </a:solidFill>
              <a:effectLst/>
            </a:rPr>
            <a:t> DE</a:t>
          </a:r>
        </a:p>
        <a:p>
          <a:pPr algn="ctr"/>
          <a:r>
            <a:rPr lang="pt-BR" sz="1100" b="1" cap="none" spc="0" baseline="0">
              <a:ln>
                <a:noFill/>
              </a:ln>
              <a:solidFill>
                <a:schemeClr val="bg1"/>
              </a:solidFill>
              <a:effectLst/>
            </a:rPr>
            <a:t>PERÍODOS</a:t>
          </a:r>
          <a:endParaRPr lang="pt-BR" sz="1100" b="1" cap="none" spc="0">
            <a:ln>
              <a:noFill/>
            </a:ln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9</xdr:col>
      <xdr:colOff>171450</xdr:colOff>
      <xdr:row>5</xdr:row>
      <xdr:rowOff>38100</xdr:rowOff>
    </xdr:to>
    <xdr:pic>
      <xdr:nvPicPr>
        <xdr:cNvPr id="3" name="Imagem 6">
          <a:extLst>
            <a:ext uri="{FF2B5EF4-FFF2-40B4-BE49-F238E27FC236}">
              <a16:creationId xmlns:a16="http://schemas.microsoft.com/office/drawing/2014/main" id="{6A87AC8F-38F4-41EC-B007-7571C8F8C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0"/>
          <a:ext cx="10953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66675</xdr:rowOff>
    </xdr:from>
    <xdr:to>
      <xdr:col>3</xdr:col>
      <xdr:colOff>19049</xdr:colOff>
      <xdr:row>10</xdr:row>
      <xdr:rowOff>38100</xdr:rowOff>
    </xdr:to>
    <xdr:sp macro="" textlink="">
      <xdr:nvSpPr>
        <xdr:cNvPr id="2" name="Onda 1">
          <a:extLst>
            <a:ext uri="{FF2B5EF4-FFF2-40B4-BE49-F238E27FC236}">
              <a16:creationId xmlns:a16="http://schemas.microsoft.com/office/drawing/2014/main" id="{D0C78914-D1CE-4F28-88DC-1CE2D8251031}"/>
            </a:ext>
          </a:extLst>
        </xdr:cNvPr>
        <xdr:cNvSpPr/>
      </xdr:nvSpPr>
      <xdr:spPr bwMode="auto">
        <a:xfrm>
          <a:off x="180974" y="228600"/>
          <a:ext cx="1495425" cy="666750"/>
        </a:xfrm>
        <a:prstGeom prst="wave">
          <a:avLst>
            <a:gd name="adj1" fmla="val 11268"/>
            <a:gd name="adj2" fmla="val -621"/>
          </a:avLst>
        </a:prstGeom>
        <a:gradFill flip="none" rotWithShape="1">
          <a:gsLst>
            <a:gs pos="0">
              <a:srgbClr val="4F81BD">
                <a:lumMod val="40000"/>
                <a:lumOff val="60000"/>
              </a:srgbClr>
            </a:gs>
            <a:gs pos="46000">
              <a:srgbClr val="4F81BD">
                <a:lumMod val="95000"/>
                <a:lumOff val="5000"/>
              </a:srgbClr>
            </a:gs>
            <a:gs pos="100000">
              <a:srgbClr val="4F81BD">
                <a:lumMod val="60000"/>
              </a:srgbClr>
            </a:gs>
          </a:gsLst>
          <a:path path="circle">
            <a:fillToRect l="50000" t="130000" r="50000" b="-30000"/>
          </a:path>
          <a:tileRect/>
        </a:gradFill>
        <a:ln w="25400" cap="flat" cmpd="sng" algn="ctr">
          <a:solidFill>
            <a:srgbClr val="33A8FF"/>
          </a:solidFill>
          <a:prstDash val="solid"/>
          <a:headEnd type="none" w="med" len="med"/>
          <a:tailEnd type="none" w="med" len="me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CALCULADORA 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PERÍODOS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17</xdr:row>
      <xdr:rowOff>95249</xdr:rowOff>
    </xdr:from>
    <xdr:to>
      <xdr:col>2</xdr:col>
      <xdr:colOff>704850</xdr:colOff>
      <xdr:row>26</xdr:row>
      <xdr:rowOff>76199</xdr:rowOff>
    </xdr:to>
    <xdr:sp macro="" textlink="">
      <xdr:nvSpPr>
        <xdr:cNvPr id="2" name="Onda 1">
          <a:extLst>
            <a:ext uri="{FF2B5EF4-FFF2-40B4-BE49-F238E27FC236}">
              <a16:creationId xmlns:a16="http://schemas.microsoft.com/office/drawing/2014/main" id="{B16D0CFE-B75F-43AE-9A5F-38F3D6492EA0}"/>
            </a:ext>
          </a:extLst>
        </xdr:cNvPr>
        <xdr:cNvSpPr/>
      </xdr:nvSpPr>
      <xdr:spPr bwMode="auto">
        <a:xfrm>
          <a:off x="228601" y="2276474"/>
          <a:ext cx="1419224" cy="676275"/>
        </a:xfrm>
        <a:prstGeom prst="wave">
          <a:avLst>
            <a:gd name="adj1" fmla="val 11268"/>
            <a:gd name="adj2" fmla="val -621"/>
          </a:avLst>
        </a:prstGeom>
        <a:gradFill flip="none" rotWithShape="1">
          <a:gsLst>
            <a:gs pos="0">
              <a:schemeClr val="accent1">
                <a:lumMod val="40000"/>
                <a:lumOff val="60000"/>
              </a:schemeClr>
            </a:gs>
            <a:gs pos="46000">
              <a:schemeClr val="accent1">
                <a:lumMod val="95000"/>
                <a:lumOff val="5000"/>
              </a:schemeClr>
            </a:gs>
            <a:gs pos="100000">
              <a:schemeClr val="accent1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>
          <a:solidFill>
            <a:srgbClr val="33A8FF"/>
          </a:solidFill>
          <a:headEnd type="none" w="med" len="med"/>
          <a:tailEnd type="none" w="med" len="me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pt-BR" sz="1100" b="1" cap="none" spc="0">
              <a:ln>
                <a:noFill/>
              </a:ln>
              <a:solidFill>
                <a:schemeClr val="bg1"/>
              </a:solidFill>
              <a:effectLst/>
            </a:rPr>
            <a:t>CALCULADORA</a:t>
          </a:r>
          <a:r>
            <a:rPr lang="pt-BR" sz="1100" b="1" cap="none" spc="0" baseline="0">
              <a:ln>
                <a:noFill/>
              </a:ln>
              <a:solidFill>
                <a:schemeClr val="bg1"/>
              </a:solidFill>
              <a:effectLst/>
            </a:rPr>
            <a:t> DE</a:t>
          </a:r>
        </a:p>
        <a:p>
          <a:pPr algn="ctr"/>
          <a:r>
            <a:rPr lang="pt-BR" sz="1100" b="1" cap="none" spc="0" baseline="0">
              <a:ln>
                <a:noFill/>
              </a:ln>
              <a:solidFill>
                <a:schemeClr val="bg1"/>
              </a:solidFill>
              <a:effectLst/>
            </a:rPr>
            <a:t>PERÍODOS</a:t>
          </a:r>
          <a:endParaRPr lang="pt-BR" sz="1100" b="1" cap="none" spc="0">
            <a:ln>
              <a:noFill/>
            </a:ln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9</xdr:col>
      <xdr:colOff>171450</xdr:colOff>
      <xdr:row>5</xdr:row>
      <xdr:rowOff>38100</xdr:rowOff>
    </xdr:to>
    <xdr:pic>
      <xdr:nvPicPr>
        <xdr:cNvPr id="3" name="Imagem 6">
          <a:extLst>
            <a:ext uri="{FF2B5EF4-FFF2-40B4-BE49-F238E27FC236}">
              <a16:creationId xmlns:a16="http://schemas.microsoft.com/office/drawing/2014/main" id="{25851257-62EE-450E-B3B1-2E53C55BD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0"/>
          <a:ext cx="10953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66675</xdr:rowOff>
    </xdr:from>
    <xdr:to>
      <xdr:col>3</xdr:col>
      <xdr:colOff>19049</xdr:colOff>
      <xdr:row>10</xdr:row>
      <xdr:rowOff>38100</xdr:rowOff>
    </xdr:to>
    <xdr:sp macro="" textlink="">
      <xdr:nvSpPr>
        <xdr:cNvPr id="2" name="Onda 1">
          <a:extLst>
            <a:ext uri="{FF2B5EF4-FFF2-40B4-BE49-F238E27FC236}">
              <a16:creationId xmlns:a16="http://schemas.microsoft.com/office/drawing/2014/main" id="{2563C083-5D23-4EEF-8A4C-29E79ADBB41D}"/>
            </a:ext>
          </a:extLst>
        </xdr:cNvPr>
        <xdr:cNvSpPr/>
      </xdr:nvSpPr>
      <xdr:spPr bwMode="auto">
        <a:xfrm>
          <a:off x="180974" y="228600"/>
          <a:ext cx="1495425" cy="666750"/>
        </a:xfrm>
        <a:prstGeom prst="wave">
          <a:avLst>
            <a:gd name="adj1" fmla="val 11268"/>
            <a:gd name="adj2" fmla="val -621"/>
          </a:avLst>
        </a:prstGeom>
        <a:gradFill flip="none" rotWithShape="1">
          <a:gsLst>
            <a:gs pos="0">
              <a:srgbClr val="4F81BD">
                <a:lumMod val="40000"/>
                <a:lumOff val="60000"/>
              </a:srgbClr>
            </a:gs>
            <a:gs pos="46000">
              <a:srgbClr val="4F81BD">
                <a:lumMod val="95000"/>
                <a:lumOff val="5000"/>
              </a:srgbClr>
            </a:gs>
            <a:gs pos="100000">
              <a:srgbClr val="4F81BD">
                <a:lumMod val="60000"/>
              </a:srgbClr>
            </a:gs>
          </a:gsLst>
          <a:path path="circle">
            <a:fillToRect l="50000" t="130000" r="50000" b="-30000"/>
          </a:path>
          <a:tileRect/>
        </a:gradFill>
        <a:ln w="25400" cap="flat" cmpd="sng" algn="ctr">
          <a:solidFill>
            <a:srgbClr val="33A8FF"/>
          </a:solidFill>
          <a:prstDash val="solid"/>
          <a:headEnd type="none" w="med" len="med"/>
          <a:tailEnd type="none" w="med" len="me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CALCULADORA 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PERÍODOS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rgb="FFFFFF00"/>
    <pageSetUpPr fitToPage="1"/>
  </sheetPr>
  <dimension ref="A2:EM66"/>
  <sheetViews>
    <sheetView showGridLines="0" zoomScale="110" zoomScaleNormal="110" zoomScaleSheetLayoutView="100" workbookViewId="0">
      <selection activeCell="U6" sqref="U6"/>
    </sheetView>
  </sheetViews>
  <sheetFormatPr defaultColWidth="2.85546875" defaultRowHeight="12.75" x14ac:dyDescent="0.2"/>
  <cols>
    <col min="1" max="1" width="2.85546875" style="1"/>
    <col min="2" max="2" width="11.28515625" style="1" bestFit="1" customWidth="1"/>
    <col min="3" max="3" width="11.28515625" style="1" customWidth="1"/>
    <col min="4" max="4" width="2.85546875" style="1"/>
    <col min="5" max="5" width="2.85546875" style="1" customWidth="1"/>
    <col min="6" max="6" width="3.140625" style="1" customWidth="1"/>
    <col min="7" max="25" width="2.85546875" style="1" customWidth="1"/>
    <col min="26" max="26" width="3.140625" style="1" customWidth="1"/>
    <col min="27" max="27" width="2" style="1" customWidth="1"/>
    <col min="28" max="28" width="2.28515625" style="1" customWidth="1"/>
    <col min="29" max="29" width="2.85546875" style="1" customWidth="1"/>
    <col min="30" max="30" width="1.7109375" style="1" customWidth="1"/>
    <col min="31" max="38" width="2.85546875" style="1" customWidth="1"/>
    <col min="39" max="39" width="3.140625" style="1" customWidth="1"/>
    <col min="40" max="40" width="2.5703125" style="1" bestFit="1" customWidth="1"/>
    <col min="41" max="46" width="2.85546875" style="1" customWidth="1"/>
    <col min="47" max="47" width="5.140625" style="1" customWidth="1"/>
    <col min="48" max="50" width="2.85546875" style="1" customWidth="1"/>
    <col min="51" max="51" width="5.42578125" style="1" customWidth="1"/>
    <col min="52" max="57" width="2.85546875" style="1" customWidth="1"/>
    <col min="58" max="58" width="8.42578125" style="1" customWidth="1"/>
    <col min="59" max="59" width="43.140625" style="1" hidden="1" customWidth="1"/>
    <col min="60" max="60" width="23.28515625" style="1" hidden="1" customWidth="1"/>
    <col min="61" max="61" width="19.140625" style="1" hidden="1" customWidth="1"/>
    <col min="62" max="62" width="51.5703125" style="1" hidden="1" customWidth="1"/>
    <col min="63" max="63" width="2.7109375" style="5" customWidth="1"/>
    <col min="64" max="16384" width="2.85546875" style="5"/>
  </cols>
  <sheetData>
    <row r="2" spans="2:62" ht="15.75" x14ac:dyDescent="0.2">
      <c r="F2" s="2"/>
      <c r="H2" s="2"/>
      <c r="I2" s="3"/>
      <c r="J2" s="4"/>
      <c r="K2" s="186" t="s">
        <v>0</v>
      </c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4"/>
      <c r="AD2" s="4"/>
      <c r="AE2" s="4"/>
      <c r="BJ2" s="1" t="s">
        <v>215</v>
      </c>
    </row>
    <row r="3" spans="2:62" ht="15" x14ac:dyDescent="0.2">
      <c r="F3" s="6"/>
      <c r="H3" s="6"/>
      <c r="I3" s="7"/>
      <c r="J3" s="4"/>
      <c r="K3" s="186" t="s">
        <v>1</v>
      </c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4"/>
      <c r="AD3" s="4"/>
      <c r="BJ3" s="1" t="s">
        <v>153</v>
      </c>
    </row>
    <row r="4" spans="2:62" ht="14.25" x14ac:dyDescent="0.2">
      <c r="F4" s="6"/>
      <c r="H4" s="6"/>
      <c r="I4" s="4"/>
      <c r="J4" s="4"/>
      <c r="K4" s="186" t="s">
        <v>281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4"/>
      <c r="AD4" s="4"/>
      <c r="AV4" s="8"/>
      <c r="AX4" s="8"/>
      <c r="AZ4" s="9"/>
      <c r="BA4" s="9"/>
      <c r="BB4" s="9"/>
      <c r="BC4" s="9"/>
      <c r="BD4" s="9"/>
      <c r="BE4" s="9"/>
      <c r="BJ4" s="1" t="s">
        <v>155</v>
      </c>
    </row>
    <row r="5" spans="2:62" ht="14.25" x14ac:dyDescent="0.2">
      <c r="F5" s="6"/>
      <c r="H5" s="6"/>
      <c r="I5" s="10"/>
      <c r="J5" s="10"/>
      <c r="K5" s="187" t="s">
        <v>272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4"/>
      <c r="AD5" s="4"/>
      <c r="AV5" s="8"/>
      <c r="AX5" s="8"/>
      <c r="AZ5" s="9"/>
      <c r="BA5" s="9"/>
      <c r="BB5" s="9"/>
      <c r="BC5" s="9"/>
      <c r="BD5" s="9"/>
      <c r="BE5" s="9"/>
      <c r="BJ5" s="1" t="s">
        <v>156</v>
      </c>
    </row>
    <row r="6" spans="2:62" ht="8.1" customHeight="1" x14ac:dyDescent="0.2">
      <c r="F6" s="6"/>
      <c r="H6" s="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V6" s="11">
        <v>1</v>
      </c>
      <c r="AW6" s="12"/>
      <c r="AX6" s="13"/>
      <c r="AY6" s="12"/>
      <c r="AZ6" s="14"/>
      <c r="BA6" s="14"/>
      <c r="BB6" s="14"/>
      <c r="BC6" s="14"/>
      <c r="BD6" s="14"/>
      <c r="BE6" s="14"/>
      <c r="BF6" s="15"/>
      <c r="BJ6" s="1" t="s">
        <v>157</v>
      </c>
    </row>
    <row r="7" spans="2:62" ht="15" customHeight="1" x14ac:dyDescent="0.2">
      <c r="I7" s="4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81" t="s">
        <v>19</v>
      </c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2" t="s">
        <v>273</v>
      </c>
      <c r="AO7" s="283"/>
      <c r="AP7" s="283"/>
      <c r="AQ7" s="283"/>
      <c r="AR7" s="283"/>
      <c r="AS7" s="17"/>
      <c r="AT7" s="17"/>
      <c r="AU7" s="17"/>
      <c r="AV7" s="149" t="s">
        <v>99</v>
      </c>
      <c r="AW7" s="150"/>
      <c r="AX7" s="150"/>
      <c r="AY7" s="151"/>
      <c r="AZ7" s="151"/>
      <c r="BA7" s="151"/>
      <c r="BB7" s="151"/>
      <c r="BC7" s="151"/>
      <c r="BD7" s="151"/>
      <c r="BE7" s="151"/>
      <c r="BF7" s="152"/>
      <c r="BJ7" s="18" t="s">
        <v>158</v>
      </c>
    </row>
    <row r="8" spans="2:62" ht="3.95" customHeight="1" x14ac:dyDescent="0.2">
      <c r="I8" s="4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20"/>
      <c r="AM8" s="21"/>
      <c r="AN8" s="21"/>
      <c r="AO8" s="21"/>
      <c r="AP8" s="21"/>
      <c r="AQ8" s="21"/>
      <c r="AR8" s="21"/>
      <c r="AS8" s="21"/>
      <c r="AT8" s="21"/>
      <c r="AU8" s="21"/>
      <c r="AV8" s="2"/>
      <c r="AX8" s="2"/>
      <c r="AY8" s="22"/>
      <c r="AZ8" s="4"/>
      <c r="BA8" s="4"/>
      <c r="BB8" s="4"/>
      <c r="BC8" s="4"/>
      <c r="BD8" s="4"/>
      <c r="BE8" s="4"/>
      <c r="BF8" s="4"/>
      <c r="BJ8" s="1" t="s">
        <v>159</v>
      </c>
    </row>
    <row r="9" spans="2:62" s="18" customFormat="1" ht="8.1" customHeight="1" x14ac:dyDescent="0.15">
      <c r="E9" s="11">
        <v>2</v>
      </c>
      <c r="F9" s="231" t="s">
        <v>30</v>
      </c>
      <c r="G9" s="231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30" t="s">
        <v>2</v>
      </c>
      <c r="AD9" s="231"/>
      <c r="AE9" s="231"/>
      <c r="AF9" s="24"/>
      <c r="AG9" s="25"/>
      <c r="AH9" s="230" t="s">
        <v>3</v>
      </c>
      <c r="AI9" s="231"/>
      <c r="AJ9" s="24"/>
      <c r="AK9" s="25"/>
      <c r="AL9" s="230" t="s">
        <v>68</v>
      </c>
      <c r="AM9" s="231"/>
      <c r="AN9" s="231"/>
      <c r="AO9" s="231"/>
      <c r="AP9" s="231"/>
      <c r="AQ9" s="232"/>
      <c r="AR9" s="230" t="s">
        <v>69</v>
      </c>
      <c r="AS9" s="231"/>
      <c r="AT9" s="231"/>
      <c r="AU9" s="232"/>
      <c r="AV9" s="230" t="s">
        <v>70</v>
      </c>
      <c r="AW9" s="231"/>
      <c r="AX9" s="231"/>
      <c r="AY9" s="232"/>
      <c r="AZ9" s="230" t="s">
        <v>18</v>
      </c>
      <c r="BA9" s="231"/>
      <c r="BB9" s="231"/>
      <c r="BC9" s="231"/>
      <c r="BD9" s="231"/>
      <c r="BE9" s="23"/>
      <c r="BF9" s="25"/>
      <c r="BJ9" s="18" t="s">
        <v>160</v>
      </c>
    </row>
    <row r="10" spans="2:62" x14ac:dyDescent="0.2">
      <c r="B10" s="148"/>
      <c r="C10" s="148"/>
      <c r="E10" s="287" t="s">
        <v>274</v>
      </c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9"/>
      <c r="AC10" s="254"/>
      <c r="AD10" s="249"/>
      <c r="AE10" s="249"/>
      <c r="AF10" s="249"/>
      <c r="AG10" s="250"/>
      <c r="AH10" s="248"/>
      <c r="AI10" s="249"/>
      <c r="AJ10" s="249"/>
      <c r="AK10" s="250"/>
      <c r="AL10" s="248"/>
      <c r="AM10" s="249"/>
      <c r="AN10" s="249"/>
      <c r="AO10" s="249"/>
      <c r="AP10" s="249"/>
      <c r="AQ10" s="250"/>
      <c r="AR10" s="248" t="s">
        <v>275</v>
      </c>
      <c r="AS10" s="249"/>
      <c r="AT10" s="249"/>
      <c r="AU10" s="250"/>
      <c r="AV10" s="251" t="s">
        <v>276</v>
      </c>
      <c r="AW10" s="252"/>
      <c r="AX10" s="252"/>
      <c r="AY10" s="253"/>
      <c r="AZ10" s="254"/>
      <c r="BA10" s="249"/>
      <c r="BB10" s="249"/>
      <c r="BC10" s="249"/>
      <c r="BD10" s="249"/>
      <c r="BE10" s="249"/>
      <c r="BF10" s="250"/>
      <c r="BJ10" s="1" t="s">
        <v>161</v>
      </c>
    </row>
    <row r="11" spans="2:62" s="18" customFormat="1" ht="8.1" customHeight="1" x14ac:dyDescent="0.2">
      <c r="E11" s="230" t="s">
        <v>47</v>
      </c>
      <c r="F11" s="231"/>
      <c r="G11" s="231"/>
      <c r="H11" s="231"/>
      <c r="I11" s="231"/>
      <c r="J11" s="231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33" t="s">
        <v>4</v>
      </c>
      <c r="AD11" s="234"/>
      <c r="AE11" s="235"/>
      <c r="AF11" s="230" t="s">
        <v>71</v>
      </c>
      <c r="AG11" s="231"/>
      <c r="AH11" s="232"/>
      <c r="AI11" s="230" t="s">
        <v>5</v>
      </c>
      <c r="AJ11" s="231"/>
      <c r="AK11" s="232"/>
      <c r="AL11" s="230" t="s">
        <v>9</v>
      </c>
      <c r="AM11" s="231"/>
      <c r="AN11" s="231"/>
      <c r="AO11" s="231"/>
      <c r="AP11" s="24"/>
      <c r="AQ11" s="25"/>
      <c r="AR11" s="230" t="s">
        <v>6</v>
      </c>
      <c r="AS11" s="231"/>
      <c r="AT11" s="231"/>
      <c r="AU11" s="232"/>
      <c r="AV11" s="230" t="s">
        <v>7</v>
      </c>
      <c r="AW11" s="231"/>
      <c r="AX11" s="231"/>
      <c r="AY11" s="24"/>
      <c r="AZ11" s="230" t="s">
        <v>8</v>
      </c>
      <c r="BA11" s="231"/>
      <c r="BB11" s="231"/>
      <c r="BC11" s="231"/>
      <c r="BD11" s="231"/>
      <c r="BE11" s="27"/>
      <c r="BF11" s="28"/>
      <c r="BJ11" s="1" t="s">
        <v>162</v>
      </c>
    </row>
    <row r="12" spans="2:62" s="22" customFormat="1" x14ac:dyDescent="0.2">
      <c r="B12" s="18"/>
      <c r="C12" s="18"/>
      <c r="E12" s="287" t="s">
        <v>277</v>
      </c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9"/>
      <c r="AC12" s="286"/>
      <c r="AD12" s="249"/>
      <c r="AE12" s="250"/>
      <c r="AF12" s="247"/>
      <c r="AG12" s="245"/>
      <c r="AH12" s="246"/>
      <c r="AI12" s="247"/>
      <c r="AJ12" s="245"/>
      <c r="AK12" s="246"/>
      <c r="AL12" s="247"/>
      <c r="AM12" s="245"/>
      <c r="AN12" s="245"/>
      <c r="AO12" s="245"/>
      <c r="AP12" s="245"/>
      <c r="AQ12" s="246"/>
      <c r="AR12" s="247"/>
      <c r="AS12" s="245"/>
      <c r="AT12" s="245"/>
      <c r="AU12" s="246"/>
      <c r="AV12" s="247"/>
      <c r="AW12" s="245"/>
      <c r="AX12" s="245"/>
      <c r="AY12" s="246"/>
      <c r="AZ12" s="244" t="s">
        <v>111</v>
      </c>
      <c r="BA12" s="245"/>
      <c r="BB12" s="245"/>
      <c r="BC12" s="245"/>
      <c r="BD12" s="245"/>
      <c r="BE12" s="245"/>
      <c r="BF12" s="246"/>
      <c r="BJ12" s="1" t="s">
        <v>206</v>
      </c>
    </row>
    <row r="13" spans="2:62" s="18" customFormat="1" ht="8.1" customHeight="1" x14ac:dyDescent="0.2">
      <c r="E13" s="230" t="s">
        <v>48</v>
      </c>
      <c r="F13" s="231"/>
      <c r="G13" s="231"/>
      <c r="H13" s="231"/>
      <c r="I13" s="231"/>
      <c r="J13" s="231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33" t="s">
        <v>10</v>
      </c>
      <c r="AD13" s="234"/>
      <c r="AE13" s="234"/>
      <c r="AF13" s="24"/>
      <c r="AG13" s="24"/>
      <c r="AH13" s="24"/>
      <c r="AI13" s="24"/>
      <c r="AJ13" s="24"/>
      <c r="AK13" s="25"/>
      <c r="AL13" s="230" t="s">
        <v>11</v>
      </c>
      <c r="AM13" s="231"/>
      <c r="AN13" s="231"/>
      <c r="AO13" s="231"/>
      <c r="AP13" s="231"/>
      <c r="AQ13" s="25"/>
      <c r="AR13" s="257" t="s">
        <v>12</v>
      </c>
      <c r="AS13" s="258"/>
      <c r="AT13" s="258"/>
      <c r="AU13" s="259"/>
      <c r="AV13" s="284" t="s">
        <v>13</v>
      </c>
      <c r="AW13" s="285"/>
      <c r="AX13" s="24"/>
      <c r="AY13" s="24"/>
      <c r="AZ13" s="230" t="s">
        <v>67</v>
      </c>
      <c r="BA13" s="231"/>
      <c r="BB13" s="231"/>
      <c r="BC13" s="231"/>
      <c r="BD13" s="231"/>
      <c r="BE13" s="231"/>
      <c r="BF13" s="232"/>
      <c r="BJ13" s="1" t="s">
        <v>163</v>
      </c>
    </row>
    <row r="14" spans="2:62" x14ac:dyDescent="0.2">
      <c r="B14" s="18"/>
      <c r="C14" s="18"/>
      <c r="E14" s="290" t="s">
        <v>153</v>
      </c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2"/>
      <c r="AC14" s="236" t="s">
        <v>109</v>
      </c>
      <c r="AD14" s="236"/>
      <c r="AE14" s="236"/>
      <c r="AF14" s="236"/>
      <c r="AG14" s="236"/>
      <c r="AH14" s="236"/>
      <c r="AI14" s="236"/>
      <c r="AJ14" s="236"/>
      <c r="AK14" s="236"/>
      <c r="AL14" s="264"/>
      <c r="AM14" s="264"/>
      <c r="AN14" s="264"/>
      <c r="AO14" s="264"/>
      <c r="AP14" s="264"/>
      <c r="AQ14" s="264"/>
      <c r="AR14" s="262">
        <v>261</v>
      </c>
      <c r="AS14" s="262"/>
      <c r="AT14" s="262"/>
      <c r="AU14" s="262"/>
      <c r="AV14" s="260" t="s">
        <v>112</v>
      </c>
      <c r="AW14" s="261"/>
      <c r="AX14" s="261"/>
      <c r="AY14" s="261"/>
      <c r="AZ14" s="30" t="s">
        <v>14</v>
      </c>
      <c r="BA14" s="31"/>
      <c r="BB14" s="297" t="s">
        <v>15</v>
      </c>
      <c r="BC14" s="298"/>
      <c r="BD14" s="31" t="s">
        <v>101</v>
      </c>
      <c r="BE14" s="29"/>
      <c r="BF14" s="255"/>
      <c r="BJ14" s="1" t="s">
        <v>205</v>
      </c>
    </row>
    <row r="15" spans="2:62" ht="1.5" customHeight="1" x14ac:dyDescent="0.2">
      <c r="B15" s="18"/>
      <c r="C15" s="18"/>
      <c r="E15" s="287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4"/>
      <c r="AC15" s="237"/>
      <c r="AD15" s="237"/>
      <c r="AE15" s="237"/>
      <c r="AF15" s="237"/>
      <c r="AG15" s="237"/>
      <c r="AH15" s="237"/>
      <c r="AI15" s="237"/>
      <c r="AJ15" s="237"/>
      <c r="AK15" s="237"/>
      <c r="AL15" s="265"/>
      <c r="AM15" s="265"/>
      <c r="AN15" s="265"/>
      <c r="AO15" s="265"/>
      <c r="AP15" s="265"/>
      <c r="AQ15" s="265"/>
      <c r="AR15" s="263"/>
      <c r="AS15" s="263"/>
      <c r="AT15" s="263"/>
      <c r="AU15" s="263"/>
      <c r="AV15" s="261"/>
      <c r="AW15" s="261"/>
      <c r="AX15" s="261"/>
      <c r="AY15" s="261"/>
      <c r="AZ15" s="33"/>
      <c r="BA15" s="32"/>
      <c r="BB15" s="34"/>
      <c r="BC15" s="35"/>
      <c r="BD15" s="32"/>
      <c r="BE15" s="32"/>
      <c r="BF15" s="256"/>
      <c r="BJ15" s="1" t="s">
        <v>164</v>
      </c>
    </row>
    <row r="16" spans="2:62" ht="3.95" customHeight="1" x14ac:dyDescent="0.2">
      <c r="B16" s="18"/>
      <c r="C16" s="18"/>
      <c r="BJ16" s="1" t="s">
        <v>203</v>
      </c>
    </row>
    <row r="17" spans="1:143" s="37" customFormat="1" ht="8.1" customHeight="1" x14ac:dyDescent="0.2">
      <c r="B17" s="18"/>
      <c r="C17" s="18"/>
      <c r="E17" s="11">
        <v>3</v>
      </c>
      <c r="F17" s="231" t="s">
        <v>72</v>
      </c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11">
        <v>4</v>
      </c>
      <c r="AY17" s="234" t="s">
        <v>74</v>
      </c>
      <c r="AZ17" s="234"/>
      <c r="BA17" s="234"/>
      <c r="BB17" s="234"/>
      <c r="BC17" s="234"/>
      <c r="BD17" s="234"/>
      <c r="BE17" s="234"/>
      <c r="BF17" s="235"/>
      <c r="BJ17" s="1" t="s">
        <v>165</v>
      </c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</row>
    <row r="18" spans="1:143" ht="9" customHeight="1" x14ac:dyDescent="0.2">
      <c r="E18" s="39"/>
      <c r="F18" s="40" t="s">
        <v>20</v>
      </c>
      <c r="G18" s="222"/>
      <c r="H18" s="222"/>
      <c r="I18" s="9" t="s">
        <v>21</v>
      </c>
      <c r="J18" s="222"/>
      <c r="K18" s="222"/>
      <c r="L18" s="9" t="s">
        <v>21</v>
      </c>
      <c r="M18" s="222"/>
      <c r="N18" s="222"/>
      <c r="Q18" s="40" t="s">
        <v>52</v>
      </c>
      <c r="R18" s="222"/>
      <c r="S18" s="222"/>
      <c r="T18" s="9" t="s">
        <v>21</v>
      </c>
      <c r="U18" s="222"/>
      <c r="V18" s="222"/>
      <c r="W18" s="9" t="s">
        <v>21</v>
      </c>
      <c r="X18" s="222"/>
      <c r="Y18" s="222"/>
      <c r="Z18" s="222"/>
      <c r="AA18" s="30"/>
      <c r="AC18" s="40" t="s">
        <v>54</v>
      </c>
      <c r="AD18" s="222"/>
      <c r="AE18" s="222"/>
      <c r="AF18" s="9" t="s">
        <v>21</v>
      </c>
      <c r="AG18" s="222"/>
      <c r="AH18" s="222"/>
      <c r="AI18" s="9" t="s">
        <v>21</v>
      </c>
      <c r="AJ18" s="222"/>
      <c r="AK18" s="222"/>
      <c r="AL18" s="30"/>
      <c r="AM18" s="30"/>
      <c r="AN18" s="40" t="s">
        <v>56</v>
      </c>
      <c r="AO18" s="222"/>
      <c r="AP18" s="222"/>
      <c r="AQ18" s="9" t="s">
        <v>21</v>
      </c>
      <c r="AR18" s="222"/>
      <c r="AS18" s="222"/>
      <c r="AT18" s="9" t="s">
        <v>21</v>
      </c>
      <c r="AU18" s="222"/>
      <c r="AV18" s="222"/>
      <c r="AW18" s="9"/>
      <c r="AX18" s="41"/>
      <c r="AY18" s="139"/>
      <c r="AZ18" s="30" t="s">
        <v>21</v>
      </c>
      <c r="BA18" s="222"/>
      <c r="BB18" s="222"/>
      <c r="BC18" s="30" t="s">
        <v>21</v>
      </c>
      <c r="BD18" s="222"/>
      <c r="BE18" s="222"/>
      <c r="BF18" s="42"/>
      <c r="BJ18" s="1" t="s">
        <v>212</v>
      </c>
    </row>
    <row r="19" spans="1:143" ht="3.95" customHeight="1" x14ac:dyDescent="0.2">
      <c r="E19" s="43"/>
      <c r="F19" s="44"/>
      <c r="G19" s="45"/>
      <c r="H19" s="46"/>
      <c r="I19" s="47"/>
      <c r="J19" s="45"/>
      <c r="K19" s="46"/>
      <c r="L19" s="47"/>
      <c r="M19" s="46"/>
      <c r="N19" s="46"/>
      <c r="O19" s="48"/>
      <c r="P19" s="48"/>
      <c r="Q19" s="44"/>
      <c r="R19" s="46"/>
      <c r="S19" s="46"/>
      <c r="T19" s="47"/>
      <c r="U19" s="46"/>
      <c r="V19" s="46"/>
      <c r="W19" s="47"/>
      <c r="X19" s="46"/>
      <c r="Y19" s="46"/>
      <c r="Z19" s="46"/>
      <c r="AA19" s="49"/>
      <c r="AB19" s="48"/>
      <c r="AC19" s="44"/>
      <c r="AD19" s="46"/>
      <c r="AE19" s="46"/>
      <c r="AF19" s="47"/>
      <c r="AG19" s="46"/>
      <c r="AH19" s="46"/>
      <c r="AI19" s="47"/>
      <c r="AJ19" s="46"/>
      <c r="AK19" s="46"/>
      <c r="AL19" s="49"/>
      <c r="AM19" s="49"/>
      <c r="AN19" s="44"/>
      <c r="AO19" s="46"/>
      <c r="AP19" s="46"/>
      <c r="AQ19" s="47"/>
      <c r="AR19" s="46"/>
      <c r="AS19" s="46"/>
      <c r="AT19" s="47"/>
      <c r="AU19" s="46"/>
      <c r="AV19" s="46"/>
      <c r="AW19" s="36"/>
      <c r="AX19" s="50"/>
      <c r="AY19" s="16"/>
      <c r="AZ19" s="9"/>
      <c r="BA19" s="51"/>
      <c r="BB19" s="16"/>
      <c r="BC19" s="9"/>
      <c r="BD19" s="51"/>
      <c r="BE19" s="51"/>
      <c r="BF19" s="52"/>
      <c r="BJ19" s="18" t="s">
        <v>166</v>
      </c>
    </row>
    <row r="20" spans="1:143" ht="6.95" customHeight="1" x14ac:dyDescent="0.2">
      <c r="B20" s="53"/>
      <c r="C20" s="53"/>
      <c r="E20" s="39"/>
      <c r="F20" s="40"/>
      <c r="G20" s="30"/>
      <c r="H20" s="30"/>
      <c r="I20" s="9"/>
      <c r="J20" s="30"/>
      <c r="K20" s="30"/>
      <c r="L20" s="9"/>
      <c r="M20" s="30"/>
      <c r="N20" s="30"/>
      <c r="Q20" s="40"/>
      <c r="R20" s="30"/>
      <c r="S20" s="30"/>
      <c r="T20" s="9"/>
      <c r="U20" s="30"/>
      <c r="V20" s="30"/>
      <c r="W20" s="9"/>
      <c r="X20" s="30"/>
      <c r="Y20" s="30"/>
      <c r="Z20" s="30"/>
      <c r="AA20" s="30"/>
      <c r="AC20" s="40"/>
      <c r="AD20" s="30"/>
      <c r="AE20" s="30"/>
      <c r="AF20" s="9"/>
      <c r="AG20" s="30"/>
      <c r="AH20" s="30"/>
      <c r="AI20" s="9"/>
      <c r="AJ20" s="30"/>
      <c r="AK20" s="30"/>
      <c r="AL20" s="30"/>
      <c r="AM20" s="30"/>
      <c r="AN20" s="40"/>
      <c r="AO20" s="30"/>
      <c r="AP20" s="30"/>
      <c r="AQ20" s="9"/>
      <c r="AR20" s="30"/>
      <c r="AS20" s="30"/>
      <c r="AT20" s="9"/>
      <c r="AU20" s="30"/>
      <c r="AV20" s="30"/>
      <c r="AW20" s="9"/>
      <c r="AX20" s="11">
        <v>5</v>
      </c>
      <c r="AY20" s="285" t="s">
        <v>75</v>
      </c>
      <c r="AZ20" s="285"/>
      <c r="BA20" s="285"/>
      <c r="BB20" s="285"/>
      <c r="BC20" s="285"/>
      <c r="BD20" s="285"/>
      <c r="BE20" s="285"/>
      <c r="BF20" s="302"/>
      <c r="BJ20" s="5" t="s">
        <v>167</v>
      </c>
    </row>
    <row r="21" spans="1:143" ht="9" customHeight="1" x14ac:dyDescent="0.2">
      <c r="B21" s="53"/>
      <c r="C21" s="53"/>
      <c r="E21" s="39"/>
      <c r="F21" s="40" t="s">
        <v>22</v>
      </c>
      <c r="G21" s="222"/>
      <c r="H21" s="222"/>
      <c r="I21" s="9" t="s">
        <v>21</v>
      </c>
      <c r="J21" s="222"/>
      <c r="K21" s="222"/>
      <c r="L21" s="9" t="s">
        <v>21</v>
      </c>
      <c r="M21" s="222"/>
      <c r="N21" s="222"/>
      <c r="Q21" s="40" t="s">
        <v>53</v>
      </c>
      <c r="R21" s="222"/>
      <c r="S21" s="222"/>
      <c r="T21" s="9" t="s">
        <v>21</v>
      </c>
      <c r="U21" s="222"/>
      <c r="V21" s="222"/>
      <c r="W21" s="9" t="s">
        <v>21</v>
      </c>
      <c r="X21" s="222"/>
      <c r="Y21" s="222"/>
      <c r="Z21" s="222"/>
      <c r="AA21" s="30"/>
      <c r="AC21" s="40" t="s">
        <v>55</v>
      </c>
      <c r="AD21" s="222"/>
      <c r="AE21" s="222"/>
      <c r="AF21" s="9" t="s">
        <v>21</v>
      </c>
      <c r="AG21" s="222"/>
      <c r="AH21" s="222"/>
      <c r="AI21" s="9" t="s">
        <v>21</v>
      </c>
      <c r="AJ21" s="222"/>
      <c r="AK21" s="222"/>
      <c r="AL21" s="30"/>
      <c r="AM21" s="30"/>
      <c r="AN21" s="40" t="s">
        <v>73</v>
      </c>
      <c r="AO21" s="222"/>
      <c r="AP21" s="222"/>
      <c r="AQ21" s="9" t="s">
        <v>21</v>
      </c>
      <c r="AR21" s="222"/>
      <c r="AS21" s="222"/>
      <c r="AT21" s="9" t="s">
        <v>21</v>
      </c>
      <c r="AU21" s="222"/>
      <c r="AV21" s="222"/>
      <c r="AW21" s="9"/>
      <c r="AX21" s="238"/>
      <c r="AY21" s="239"/>
      <c r="AZ21" s="239"/>
      <c r="BA21" s="239"/>
      <c r="BB21" s="239"/>
      <c r="BC21" s="239"/>
      <c r="BD21" s="239"/>
      <c r="BE21" s="239"/>
      <c r="BF21" s="240"/>
      <c r="BG21" s="62" t="s">
        <v>277</v>
      </c>
      <c r="BJ21" s="18" t="s">
        <v>198</v>
      </c>
    </row>
    <row r="22" spans="1:143" ht="3.95" customHeight="1" x14ac:dyDescent="0.2">
      <c r="B22" s="53"/>
      <c r="C22" s="53"/>
      <c r="E22" s="43"/>
      <c r="F22" s="44"/>
      <c r="G22" s="49"/>
      <c r="H22" s="49"/>
      <c r="I22" s="47"/>
      <c r="J22" s="49"/>
      <c r="K22" s="49"/>
      <c r="L22" s="47"/>
      <c r="M22" s="49"/>
      <c r="N22" s="49"/>
      <c r="O22" s="48"/>
      <c r="P22" s="48"/>
      <c r="Q22" s="44"/>
      <c r="R22" s="49"/>
      <c r="S22" s="49"/>
      <c r="T22" s="47"/>
      <c r="U22" s="49"/>
      <c r="V22" s="49"/>
      <c r="W22" s="47"/>
      <c r="X22" s="49"/>
      <c r="Y22" s="49"/>
      <c r="Z22" s="49"/>
      <c r="AA22" s="49"/>
      <c r="AB22" s="48"/>
      <c r="AC22" s="44"/>
      <c r="AD22" s="49"/>
      <c r="AE22" s="49"/>
      <c r="AF22" s="47"/>
      <c r="AG22" s="49"/>
      <c r="AH22" s="49"/>
      <c r="AI22" s="47"/>
      <c r="AJ22" s="49"/>
      <c r="AK22" s="49"/>
      <c r="AL22" s="49"/>
      <c r="AM22" s="49"/>
      <c r="AN22" s="44"/>
      <c r="AO22" s="49"/>
      <c r="AP22" s="49"/>
      <c r="AQ22" s="47"/>
      <c r="AR22" s="49"/>
      <c r="AS22" s="49"/>
      <c r="AT22" s="47"/>
      <c r="AU22" s="49"/>
      <c r="AV22" s="49"/>
      <c r="AW22" s="47"/>
      <c r="AX22" s="241"/>
      <c r="AY22" s="242"/>
      <c r="AZ22" s="242"/>
      <c r="BA22" s="242"/>
      <c r="BB22" s="242"/>
      <c r="BC22" s="242"/>
      <c r="BD22" s="242"/>
      <c r="BE22" s="242"/>
      <c r="BF22" s="243"/>
      <c r="BG22" s="67" t="s">
        <v>102</v>
      </c>
      <c r="BJ22" s="5" t="s">
        <v>168</v>
      </c>
    </row>
    <row r="23" spans="1:143" s="18" customFormat="1" ht="3.95" customHeight="1" x14ac:dyDescent="0.2">
      <c r="B23" s="53"/>
      <c r="C23" s="53"/>
      <c r="BG23" s="67" t="s">
        <v>103</v>
      </c>
      <c r="BJ23" s="1" t="s">
        <v>213</v>
      </c>
    </row>
    <row r="24" spans="1:143" ht="8.1" customHeight="1" x14ac:dyDescent="0.2">
      <c r="A24" s="5"/>
      <c r="B24" s="53"/>
      <c r="C24" s="53"/>
      <c r="D24" s="5"/>
      <c r="E24" s="11">
        <v>6</v>
      </c>
      <c r="F24" s="54"/>
      <c r="G24" s="11">
        <v>7</v>
      </c>
      <c r="H24" s="55"/>
      <c r="I24" s="11">
        <v>8</v>
      </c>
      <c r="J24" s="258" t="s">
        <v>16</v>
      </c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9"/>
      <c r="Y24" s="271" t="s">
        <v>96</v>
      </c>
      <c r="Z24" s="268"/>
      <c r="AA24" s="56">
        <v>9</v>
      </c>
      <c r="AB24" s="190" t="s">
        <v>94</v>
      </c>
      <c r="AC24" s="190"/>
      <c r="AD24" s="191"/>
      <c r="AE24" s="11">
        <v>10</v>
      </c>
      <c r="AF24" s="162" t="s">
        <v>17</v>
      </c>
      <c r="AG24" s="162"/>
      <c r="AH24" s="162"/>
      <c r="AI24" s="162"/>
      <c r="AJ24" s="162"/>
      <c r="AK24" s="162"/>
      <c r="AL24" s="162"/>
      <c r="AM24" s="162"/>
      <c r="AN24" s="163"/>
      <c r="AO24" s="11">
        <v>11</v>
      </c>
      <c r="AP24" s="162" t="s">
        <v>29</v>
      </c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3"/>
      <c r="BG24" s="22" t="s">
        <v>279</v>
      </c>
      <c r="BH24" s="5"/>
      <c r="BI24" s="5"/>
      <c r="BJ24" s="1" t="s">
        <v>211</v>
      </c>
    </row>
    <row r="25" spans="1:143" ht="0" hidden="1" customHeight="1" x14ac:dyDescent="0.2">
      <c r="A25" s="5"/>
      <c r="B25" s="5"/>
      <c r="C25" s="5"/>
      <c r="D25" s="5"/>
      <c r="E25" s="57"/>
      <c r="F25" s="58"/>
      <c r="G25" s="57"/>
      <c r="H25" s="58"/>
      <c r="I25" s="59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1"/>
      <c r="Y25" s="275"/>
      <c r="Z25" s="276"/>
      <c r="AA25" s="272"/>
      <c r="AB25" s="192"/>
      <c r="AC25" s="192"/>
      <c r="AD25" s="193"/>
      <c r="AE25" s="60"/>
      <c r="AF25" s="166"/>
      <c r="AG25" s="166"/>
      <c r="AH25" s="166"/>
      <c r="AI25" s="166"/>
      <c r="AJ25" s="166"/>
      <c r="AK25" s="166"/>
      <c r="AL25" s="166"/>
      <c r="AM25" s="166"/>
      <c r="AN25" s="167"/>
      <c r="AO25" s="57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5"/>
      <c r="BG25" s="67" t="s">
        <v>113</v>
      </c>
      <c r="BH25" s="5"/>
      <c r="BI25" s="5"/>
      <c r="BJ25" s="1" t="s">
        <v>197</v>
      </c>
    </row>
    <row r="26" spans="1:143" ht="8.1" customHeight="1" x14ac:dyDescent="0.2">
      <c r="A26" s="5"/>
      <c r="B26" s="158"/>
      <c r="C26" s="158"/>
      <c r="D26" s="61"/>
      <c r="E26" s="159" t="s">
        <v>32</v>
      </c>
      <c r="F26" s="160"/>
      <c r="G26" s="176" t="s">
        <v>28</v>
      </c>
      <c r="H26" s="177"/>
      <c r="I26" s="299" t="s">
        <v>23</v>
      </c>
      <c r="J26" s="299"/>
      <c r="K26" s="299"/>
      <c r="L26" s="299"/>
      <c r="M26" s="299"/>
      <c r="N26" s="299"/>
      <c r="O26" s="227" t="s">
        <v>24</v>
      </c>
      <c r="P26" s="228"/>
      <c r="Q26" s="228"/>
      <c r="R26" s="228"/>
      <c r="S26" s="228"/>
      <c r="T26" s="229"/>
      <c r="U26" s="271" t="s">
        <v>79</v>
      </c>
      <c r="V26" s="268"/>
      <c r="W26" s="267" t="s">
        <v>80</v>
      </c>
      <c r="X26" s="268"/>
      <c r="Y26" s="275"/>
      <c r="Z26" s="276"/>
      <c r="AA26" s="273"/>
      <c r="AB26" s="192"/>
      <c r="AC26" s="192"/>
      <c r="AD26" s="193"/>
      <c r="AE26" s="277" t="s">
        <v>25</v>
      </c>
      <c r="AF26" s="278"/>
      <c r="AG26" s="168" t="s">
        <v>26</v>
      </c>
      <c r="AH26" s="168"/>
      <c r="AI26" s="168" t="s">
        <v>27</v>
      </c>
      <c r="AJ26" s="168"/>
      <c r="AK26" s="226" t="s">
        <v>59</v>
      </c>
      <c r="AL26" s="226"/>
      <c r="AM26" s="226" t="s">
        <v>60</v>
      </c>
      <c r="AN26" s="168"/>
      <c r="AO26" s="57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5"/>
      <c r="BG26" s="67" t="s">
        <v>114</v>
      </c>
      <c r="BH26" s="62" t="s">
        <v>144</v>
      </c>
      <c r="BI26" s="5"/>
      <c r="BJ26" s="1" t="s">
        <v>209</v>
      </c>
    </row>
    <row r="27" spans="1:143" ht="12" customHeight="1" x14ac:dyDescent="0.2">
      <c r="A27" s="5"/>
      <c r="B27" s="158"/>
      <c r="C27" s="158"/>
      <c r="D27" s="61"/>
      <c r="E27" s="159"/>
      <c r="F27" s="160"/>
      <c r="G27" s="178"/>
      <c r="H27" s="179"/>
      <c r="I27" s="197" t="s">
        <v>49</v>
      </c>
      <c r="J27" s="198"/>
      <c r="K27" s="197" t="s">
        <v>33</v>
      </c>
      <c r="L27" s="198"/>
      <c r="M27" s="197" t="s">
        <v>78</v>
      </c>
      <c r="N27" s="198"/>
      <c r="O27" s="197" t="s">
        <v>57</v>
      </c>
      <c r="P27" s="198"/>
      <c r="Q27" s="197" t="s">
        <v>58</v>
      </c>
      <c r="R27" s="198"/>
      <c r="S27" s="197" t="s">
        <v>98</v>
      </c>
      <c r="T27" s="198"/>
      <c r="U27" s="269"/>
      <c r="V27" s="270"/>
      <c r="W27" s="269"/>
      <c r="X27" s="270"/>
      <c r="Y27" s="269"/>
      <c r="Z27" s="270"/>
      <c r="AA27" s="274"/>
      <c r="AB27" s="194"/>
      <c r="AC27" s="194"/>
      <c r="AD27" s="195"/>
      <c r="AE27" s="279"/>
      <c r="AF27" s="280"/>
      <c r="AG27" s="168"/>
      <c r="AH27" s="168"/>
      <c r="AI27" s="168"/>
      <c r="AJ27" s="168"/>
      <c r="AK27" s="226"/>
      <c r="AL27" s="226"/>
      <c r="AM27" s="168"/>
      <c r="AN27" s="168"/>
      <c r="AO27" s="59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7"/>
      <c r="BG27" s="67" t="s">
        <v>115</v>
      </c>
      <c r="BH27" s="5"/>
      <c r="BI27" s="5"/>
      <c r="BJ27" s="1" t="s">
        <v>208</v>
      </c>
    </row>
    <row r="28" spans="1:143" ht="12.75" customHeight="1" thickBot="1" x14ac:dyDescent="0.25">
      <c r="A28" s="63"/>
      <c r="B28" s="64" t="s">
        <v>92</v>
      </c>
      <c r="C28" s="65" t="s">
        <v>66</v>
      </c>
      <c r="D28" s="66"/>
      <c r="E28" s="173" t="str">
        <f>IF(G28&lt;&gt;"","Transp.","")</f>
        <v/>
      </c>
      <c r="F28" s="174"/>
      <c r="G28" s="175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89"/>
      <c r="Z28" s="175"/>
      <c r="AA28" s="189"/>
      <c r="AB28" s="196"/>
      <c r="AC28" s="196"/>
      <c r="AD28" s="175"/>
      <c r="AE28" s="266">
        <f>G28-(I28+K28+M28+O28+Q28+S28+U28+W28)</f>
        <v>0</v>
      </c>
      <c r="AF28" s="225"/>
      <c r="AG28" s="223">
        <f>AE28</f>
        <v>0</v>
      </c>
      <c r="AH28" s="223"/>
      <c r="AI28" s="224">
        <f>(G28+AA28)-(K28+M28+Q28+S28+U28+W28)</f>
        <v>0</v>
      </c>
      <c r="AJ28" s="225"/>
      <c r="AK28" s="223">
        <f>G28-(K28+M28+Q28+S28+U28+W28+Y28)</f>
        <v>0</v>
      </c>
      <c r="AL28" s="223"/>
      <c r="AM28" s="223">
        <f>AI28</f>
        <v>0</v>
      </c>
      <c r="AN28" s="223"/>
      <c r="AO28" s="183" t="str">
        <f>+IF(G28&lt;&gt;0,"Tempo apurado às Fls.____. Já deduzidas as faltas, licenças e afastamentos.","")</f>
        <v/>
      </c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5"/>
      <c r="BG28" s="67" t="s">
        <v>116</v>
      </c>
      <c r="BH28" s="68" t="s">
        <v>110</v>
      </c>
      <c r="BI28" s="22" t="s">
        <v>135</v>
      </c>
      <c r="BJ28" s="5" t="s">
        <v>169</v>
      </c>
    </row>
    <row r="29" spans="1:143" ht="12.75" customHeight="1" x14ac:dyDescent="0.2">
      <c r="B29" s="140">
        <v>30202</v>
      </c>
      <c r="C29" s="141">
        <v>30316</v>
      </c>
      <c r="E29" s="171">
        <f>IF(B29&lt;&gt;"",YEAR(B29),"")</f>
        <v>1982</v>
      </c>
      <c r="F29" s="172"/>
      <c r="G29" s="214">
        <f>IF(B29&lt;&gt;"",C29-B29+1,0)</f>
        <v>115</v>
      </c>
      <c r="H29" s="215"/>
      <c r="I29" s="156"/>
      <c r="J29" s="157"/>
      <c r="K29" s="156">
        <v>2</v>
      </c>
      <c r="L29" s="157"/>
      <c r="M29" s="156">
        <v>4</v>
      </c>
      <c r="N29" s="157"/>
      <c r="O29" s="202"/>
      <c r="P29" s="202"/>
      <c r="Q29" s="202"/>
      <c r="R29" s="202"/>
      <c r="S29" s="199"/>
      <c r="T29" s="199"/>
      <c r="U29" s="202"/>
      <c r="V29" s="202"/>
      <c r="W29" s="202"/>
      <c r="X29" s="202"/>
      <c r="Y29" s="156"/>
      <c r="Z29" s="157"/>
      <c r="AA29" s="156"/>
      <c r="AB29" s="188"/>
      <c r="AC29" s="188"/>
      <c r="AD29" s="157"/>
      <c r="AE29" s="203">
        <f>IF(G29&lt;&gt;0,(G29)-(I29+K29+M29+O29+Q29+S29+U29+W29)+AE28,AE28)</f>
        <v>109</v>
      </c>
      <c r="AF29" s="170"/>
      <c r="AG29" s="169">
        <f>AE29</f>
        <v>109</v>
      </c>
      <c r="AH29" s="170"/>
      <c r="AI29" s="169">
        <f>(G29+AA29+AI28)-(K29+M29+Q29+S29+U29+W29)</f>
        <v>109</v>
      </c>
      <c r="AJ29" s="170"/>
      <c r="AK29" s="169">
        <f>(G29+AK28)-(K29+M29+Q29+S29+U29+W29+Y29)</f>
        <v>109</v>
      </c>
      <c r="AL29" s="170"/>
      <c r="AM29" s="169">
        <f>AE29</f>
        <v>109</v>
      </c>
      <c r="AN29" s="170"/>
      <c r="AO29" s="180" t="s">
        <v>233</v>
      </c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2"/>
      <c r="BG29" s="67" t="s">
        <v>104</v>
      </c>
      <c r="BH29" s="68" t="s">
        <v>147</v>
      </c>
      <c r="BI29" s="22" t="s">
        <v>135</v>
      </c>
      <c r="BJ29" s="1" t="s">
        <v>170</v>
      </c>
    </row>
    <row r="30" spans="1:143" x14ac:dyDescent="0.2">
      <c r="B30" s="137"/>
      <c r="C30" s="137"/>
      <c r="E30" s="171" t="str">
        <f t="shared" ref="E30:E58" si="0">IF(B30&lt;&gt;"",YEAR(B30),"")</f>
        <v/>
      </c>
      <c r="F30" s="172"/>
      <c r="G30" s="214">
        <f>IF(B30&lt;&gt;"",C30-B30+1,0)</f>
        <v>0</v>
      </c>
      <c r="H30" s="215"/>
      <c r="I30" s="156"/>
      <c r="J30" s="157"/>
      <c r="K30" s="156"/>
      <c r="L30" s="157"/>
      <c r="M30" s="156"/>
      <c r="N30" s="157"/>
      <c r="O30" s="156"/>
      <c r="P30" s="157"/>
      <c r="Q30" s="202"/>
      <c r="R30" s="202"/>
      <c r="S30" s="199"/>
      <c r="T30" s="199"/>
      <c r="U30" s="202"/>
      <c r="V30" s="202"/>
      <c r="W30" s="202"/>
      <c r="X30" s="202"/>
      <c r="Y30" s="156"/>
      <c r="Z30" s="157"/>
      <c r="AA30" s="156"/>
      <c r="AB30" s="188"/>
      <c r="AC30" s="188"/>
      <c r="AD30" s="157"/>
      <c r="AE30" s="203">
        <f t="shared" ref="AE30:AE58" si="1">IF(G30&lt;&gt;0,(G30)-(I30+K30+M30+O30+Q30+S30+U30+W30)+AE29,AE29)</f>
        <v>109</v>
      </c>
      <c r="AF30" s="170"/>
      <c r="AG30" s="169">
        <f t="shared" ref="AG30:AG57" si="2">AE30</f>
        <v>109</v>
      </c>
      <c r="AH30" s="170"/>
      <c r="AI30" s="169">
        <f>(G30+AA30+AI29)-(K30+M30+Q30+S30+U30+W30)</f>
        <v>109</v>
      </c>
      <c r="AJ30" s="170"/>
      <c r="AK30" s="169">
        <f t="shared" ref="AK30:AK58" si="3">(G30+AK29)-(K30+M30+Q30+S30+U30+W30+Y30)</f>
        <v>109</v>
      </c>
      <c r="AL30" s="170"/>
      <c r="AM30" s="169">
        <f t="shared" ref="AM30:AM58" si="4">AE30</f>
        <v>109</v>
      </c>
      <c r="AN30" s="170"/>
      <c r="AO30" s="180" t="s">
        <v>227</v>
      </c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2"/>
      <c r="BG30" s="67" t="s">
        <v>107</v>
      </c>
      <c r="BH30" s="68" t="s">
        <v>141</v>
      </c>
      <c r="BI30" s="22" t="s">
        <v>130</v>
      </c>
      <c r="BJ30" s="1" t="s">
        <v>201</v>
      </c>
    </row>
    <row r="31" spans="1:143" ht="12.75" customHeight="1" x14ac:dyDescent="0.2">
      <c r="B31" s="137"/>
      <c r="C31" s="137"/>
      <c r="E31" s="171" t="str">
        <f t="shared" si="0"/>
        <v/>
      </c>
      <c r="F31" s="172"/>
      <c r="G31" s="214">
        <f t="shared" ref="G31:G57" si="5">IF(B31&lt;&gt;"",C31-B31+1,0)</f>
        <v>0</v>
      </c>
      <c r="H31" s="215"/>
      <c r="I31" s="156"/>
      <c r="J31" s="157"/>
      <c r="K31" s="156"/>
      <c r="L31" s="157"/>
      <c r="M31" s="156"/>
      <c r="N31" s="157"/>
      <c r="O31" s="202"/>
      <c r="P31" s="202"/>
      <c r="Q31" s="202"/>
      <c r="R31" s="202"/>
      <c r="S31" s="199"/>
      <c r="T31" s="199"/>
      <c r="U31" s="202"/>
      <c r="V31" s="202"/>
      <c r="W31" s="202"/>
      <c r="X31" s="202"/>
      <c r="Y31" s="156"/>
      <c r="Z31" s="157"/>
      <c r="AA31" s="156"/>
      <c r="AB31" s="188"/>
      <c r="AC31" s="188"/>
      <c r="AD31" s="157"/>
      <c r="AE31" s="203">
        <f t="shared" si="1"/>
        <v>109</v>
      </c>
      <c r="AF31" s="170"/>
      <c r="AG31" s="169">
        <f t="shared" si="2"/>
        <v>109</v>
      </c>
      <c r="AH31" s="170"/>
      <c r="AI31" s="169">
        <f t="shared" ref="AI31:AI58" si="6">(G31+AA31+AI30)-(K31+M31+Q31+S31+U31+W31)</f>
        <v>109</v>
      </c>
      <c r="AJ31" s="170"/>
      <c r="AK31" s="169">
        <f>(G31+AK30)-(K31+M31+Q31+S31+U31+W31+Y31)</f>
        <v>109</v>
      </c>
      <c r="AL31" s="170"/>
      <c r="AM31" s="169">
        <f t="shared" si="4"/>
        <v>109</v>
      </c>
      <c r="AN31" s="170"/>
      <c r="AO31" s="153" t="s">
        <v>228</v>
      </c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5"/>
      <c r="BG31" s="67" t="s">
        <v>105</v>
      </c>
      <c r="BH31" s="68" t="s">
        <v>142</v>
      </c>
      <c r="BI31" s="22" t="s">
        <v>130</v>
      </c>
      <c r="BJ31" s="1" t="s">
        <v>171</v>
      </c>
    </row>
    <row r="32" spans="1:143" x14ac:dyDescent="0.2">
      <c r="B32" s="137"/>
      <c r="C32" s="137"/>
      <c r="E32" s="171" t="str">
        <f t="shared" si="0"/>
        <v/>
      </c>
      <c r="F32" s="172"/>
      <c r="G32" s="214">
        <f t="shared" si="5"/>
        <v>0</v>
      </c>
      <c r="H32" s="215"/>
      <c r="I32" s="156"/>
      <c r="J32" s="157"/>
      <c r="K32" s="156"/>
      <c r="L32" s="157"/>
      <c r="M32" s="156"/>
      <c r="N32" s="157"/>
      <c r="O32" s="156"/>
      <c r="P32" s="157"/>
      <c r="Q32" s="202"/>
      <c r="R32" s="202"/>
      <c r="S32" s="199"/>
      <c r="T32" s="199"/>
      <c r="U32" s="202"/>
      <c r="V32" s="202"/>
      <c r="W32" s="202"/>
      <c r="X32" s="202"/>
      <c r="Y32" s="156"/>
      <c r="Z32" s="157"/>
      <c r="AA32" s="156"/>
      <c r="AB32" s="188"/>
      <c r="AC32" s="188"/>
      <c r="AD32" s="157"/>
      <c r="AE32" s="203">
        <f t="shared" si="1"/>
        <v>109</v>
      </c>
      <c r="AF32" s="170"/>
      <c r="AG32" s="169">
        <f t="shared" si="2"/>
        <v>109</v>
      </c>
      <c r="AH32" s="170"/>
      <c r="AI32" s="169">
        <f t="shared" si="6"/>
        <v>109</v>
      </c>
      <c r="AJ32" s="170"/>
      <c r="AK32" s="169">
        <f t="shared" si="3"/>
        <v>109</v>
      </c>
      <c r="AL32" s="170"/>
      <c r="AM32" s="169">
        <f t="shared" si="4"/>
        <v>109</v>
      </c>
      <c r="AN32" s="170"/>
      <c r="AO32" s="153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5"/>
      <c r="BG32" s="67" t="s">
        <v>117</v>
      </c>
      <c r="BH32" s="68" t="s">
        <v>148</v>
      </c>
      <c r="BI32" s="22" t="s">
        <v>130</v>
      </c>
      <c r="BJ32" s="1" t="s">
        <v>210</v>
      </c>
    </row>
    <row r="33" spans="2:62" x14ac:dyDescent="0.2">
      <c r="B33" s="137">
        <v>30317</v>
      </c>
      <c r="C33" s="137">
        <v>30681</v>
      </c>
      <c r="E33" s="171">
        <f t="shared" si="0"/>
        <v>1983</v>
      </c>
      <c r="F33" s="172"/>
      <c r="G33" s="214">
        <f t="shared" si="5"/>
        <v>365</v>
      </c>
      <c r="H33" s="215"/>
      <c r="I33" s="156"/>
      <c r="J33" s="157"/>
      <c r="K33" s="156"/>
      <c r="L33" s="157"/>
      <c r="M33" s="156"/>
      <c r="N33" s="157"/>
      <c r="O33" s="202"/>
      <c r="P33" s="202"/>
      <c r="Q33" s="202"/>
      <c r="R33" s="202"/>
      <c r="S33" s="199"/>
      <c r="T33" s="199"/>
      <c r="U33" s="202"/>
      <c r="V33" s="202"/>
      <c r="W33" s="202"/>
      <c r="X33" s="202"/>
      <c r="Y33" s="156"/>
      <c r="Z33" s="157"/>
      <c r="AA33" s="156"/>
      <c r="AB33" s="188"/>
      <c r="AC33" s="188"/>
      <c r="AD33" s="157"/>
      <c r="AE33" s="203">
        <f t="shared" si="1"/>
        <v>474</v>
      </c>
      <c r="AF33" s="170"/>
      <c r="AG33" s="169">
        <f t="shared" si="2"/>
        <v>474</v>
      </c>
      <c r="AH33" s="170"/>
      <c r="AI33" s="169">
        <f t="shared" si="6"/>
        <v>474</v>
      </c>
      <c r="AJ33" s="170"/>
      <c r="AK33" s="169">
        <f t="shared" si="3"/>
        <v>474</v>
      </c>
      <c r="AL33" s="170"/>
      <c r="AM33" s="169">
        <f t="shared" si="4"/>
        <v>474</v>
      </c>
      <c r="AN33" s="170"/>
      <c r="AO33" s="153" t="s">
        <v>221</v>
      </c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5"/>
      <c r="BG33" s="1" t="s">
        <v>262</v>
      </c>
      <c r="BH33" s="68"/>
      <c r="BI33" s="22" t="s">
        <v>130</v>
      </c>
      <c r="BJ33" s="1" t="s">
        <v>172</v>
      </c>
    </row>
    <row r="34" spans="2:62" ht="12.75" customHeight="1" x14ac:dyDescent="0.2">
      <c r="B34" s="137"/>
      <c r="C34" s="137"/>
      <c r="E34" s="171" t="str">
        <f t="shared" si="0"/>
        <v/>
      </c>
      <c r="F34" s="172"/>
      <c r="G34" s="214">
        <f t="shared" si="5"/>
        <v>0</v>
      </c>
      <c r="H34" s="215"/>
      <c r="I34" s="156"/>
      <c r="J34" s="157"/>
      <c r="K34" s="156"/>
      <c r="L34" s="157"/>
      <c r="M34" s="156"/>
      <c r="N34" s="157"/>
      <c r="O34" s="156"/>
      <c r="P34" s="157"/>
      <c r="Q34" s="202"/>
      <c r="R34" s="202"/>
      <c r="S34" s="199"/>
      <c r="T34" s="199"/>
      <c r="U34" s="202"/>
      <c r="V34" s="202"/>
      <c r="W34" s="202"/>
      <c r="X34" s="202"/>
      <c r="Y34" s="156"/>
      <c r="Z34" s="157"/>
      <c r="AA34" s="156"/>
      <c r="AB34" s="188"/>
      <c r="AC34" s="188"/>
      <c r="AD34" s="157"/>
      <c r="AE34" s="203">
        <f t="shared" si="1"/>
        <v>474</v>
      </c>
      <c r="AF34" s="170"/>
      <c r="AG34" s="169">
        <f t="shared" si="2"/>
        <v>474</v>
      </c>
      <c r="AH34" s="170"/>
      <c r="AI34" s="169">
        <f t="shared" si="6"/>
        <v>474</v>
      </c>
      <c r="AJ34" s="170"/>
      <c r="AK34" s="169">
        <f t="shared" si="3"/>
        <v>474</v>
      </c>
      <c r="AL34" s="170"/>
      <c r="AM34" s="169">
        <f t="shared" si="4"/>
        <v>474</v>
      </c>
      <c r="AN34" s="170"/>
      <c r="AO34" s="180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2"/>
      <c r="BG34" s="67" t="s">
        <v>118</v>
      </c>
      <c r="BH34" s="69" t="s">
        <v>146</v>
      </c>
      <c r="BI34" s="22" t="s">
        <v>136</v>
      </c>
      <c r="BJ34" s="1" t="s">
        <v>173</v>
      </c>
    </row>
    <row r="35" spans="2:62" ht="12.75" customHeight="1" x14ac:dyDescent="0.2">
      <c r="B35" s="137">
        <v>30682</v>
      </c>
      <c r="C35" s="137">
        <v>30970</v>
      </c>
      <c r="E35" s="171">
        <f t="shared" si="0"/>
        <v>1984</v>
      </c>
      <c r="F35" s="172"/>
      <c r="G35" s="214">
        <f t="shared" si="5"/>
        <v>289</v>
      </c>
      <c r="H35" s="215"/>
      <c r="I35" s="156"/>
      <c r="J35" s="157"/>
      <c r="K35" s="156">
        <v>2</v>
      </c>
      <c r="L35" s="157"/>
      <c r="M35" s="156">
        <v>1</v>
      </c>
      <c r="N35" s="157"/>
      <c r="O35" s="202"/>
      <c r="P35" s="202"/>
      <c r="Q35" s="202"/>
      <c r="R35" s="202"/>
      <c r="S35" s="199"/>
      <c r="T35" s="199"/>
      <c r="U35" s="202"/>
      <c r="V35" s="202"/>
      <c r="W35" s="202"/>
      <c r="X35" s="202"/>
      <c r="Y35" s="156"/>
      <c r="Z35" s="157"/>
      <c r="AA35" s="156"/>
      <c r="AB35" s="188"/>
      <c r="AC35" s="188"/>
      <c r="AD35" s="157"/>
      <c r="AE35" s="203">
        <f t="shared" si="1"/>
        <v>760</v>
      </c>
      <c r="AF35" s="170"/>
      <c r="AG35" s="169">
        <f t="shared" si="2"/>
        <v>760</v>
      </c>
      <c r="AH35" s="170"/>
      <c r="AI35" s="169">
        <f t="shared" si="6"/>
        <v>760</v>
      </c>
      <c r="AJ35" s="170"/>
      <c r="AK35" s="169">
        <f t="shared" si="3"/>
        <v>760</v>
      </c>
      <c r="AL35" s="170"/>
      <c r="AM35" s="169">
        <f t="shared" si="4"/>
        <v>760</v>
      </c>
      <c r="AN35" s="170"/>
      <c r="AO35" s="153" t="s">
        <v>225</v>
      </c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5"/>
      <c r="BG35" s="1" t="s">
        <v>263</v>
      </c>
      <c r="BI35" s="22" t="s">
        <v>131</v>
      </c>
      <c r="BJ35" s="1" t="s">
        <v>174</v>
      </c>
    </row>
    <row r="36" spans="2:62" x14ac:dyDescent="0.2">
      <c r="B36" s="137"/>
      <c r="C36" s="137"/>
      <c r="E36" s="171" t="str">
        <f t="shared" si="0"/>
        <v/>
      </c>
      <c r="F36" s="172"/>
      <c r="G36" s="214">
        <f t="shared" si="5"/>
        <v>0</v>
      </c>
      <c r="H36" s="215"/>
      <c r="I36" s="156"/>
      <c r="J36" s="157"/>
      <c r="K36" s="156"/>
      <c r="L36" s="157"/>
      <c r="M36" s="156"/>
      <c r="N36" s="157"/>
      <c r="O36" s="156"/>
      <c r="P36" s="157"/>
      <c r="Q36" s="202"/>
      <c r="R36" s="202"/>
      <c r="S36" s="199"/>
      <c r="T36" s="199"/>
      <c r="U36" s="202"/>
      <c r="V36" s="202"/>
      <c r="W36" s="202"/>
      <c r="X36" s="202"/>
      <c r="Y36" s="156"/>
      <c r="Z36" s="157"/>
      <c r="AA36" s="156"/>
      <c r="AB36" s="188"/>
      <c r="AC36" s="188"/>
      <c r="AD36" s="157"/>
      <c r="AE36" s="203">
        <f t="shared" si="1"/>
        <v>760</v>
      </c>
      <c r="AF36" s="170"/>
      <c r="AG36" s="169">
        <f t="shared" si="2"/>
        <v>760</v>
      </c>
      <c r="AH36" s="170"/>
      <c r="AI36" s="169">
        <f t="shared" si="6"/>
        <v>760</v>
      </c>
      <c r="AJ36" s="170"/>
      <c r="AK36" s="169">
        <f t="shared" si="3"/>
        <v>760</v>
      </c>
      <c r="AL36" s="170"/>
      <c r="AM36" s="169">
        <f t="shared" si="4"/>
        <v>760</v>
      </c>
      <c r="AN36" s="170"/>
      <c r="AO36" s="153" t="s">
        <v>226</v>
      </c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5"/>
      <c r="BG36" s="67" t="s">
        <v>106</v>
      </c>
      <c r="BH36" s="68" t="s">
        <v>143</v>
      </c>
      <c r="BI36" s="22" t="s">
        <v>132</v>
      </c>
      <c r="BJ36" s="1" t="s">
        <v>175</v>
      </c>
    </row>
    <row r="37" spans="2:62" x14ac:dyDescent="0.2">
      <c r="B37" s="137"/>
      <c r="C37" s="137"/>
      <c r="E37" s="171" t="str">
        <f t="shared" si="0"/>
        <v/>
      </c>
      <c r="F37" s="172"/>
      <c r="G37" s="214">
        <f t="shared" si="5"/>
        <v>0</v>
      </c>
      <c r="H37" s="215"/>
      <c r="I37" s="156"/>
      <c r="J37" s="157"/>
      <c r="K37" s="156"/>
      <c r="L37" s="157"/>
      <c r="M37" s="156"/>
      <c r="N37" s="157"/>
      <c r="O37" s="202"/>
      <c r="P37" s="202"/>
      <c r="Q37" s="202"/>
      <c r="R37" s="202"/>
      <c r="S37" s="199"/>
      <c r="T37" s="199"/>
      <c r="U37" s="202"/>
      <c r="V37" s="202"/>
      <c r="W37" s="202"/>
      <c r="X37" s="202"/>
      <c r="Y37" s="156"/>
      <c r="Z37" s="157"/>
      <c r="AA37" s="156"/>
      <c r="AB37" s="188"/>
      <c r="AC37" s="188"/>
      <c r="AD37" s="157"/>
      <c r="AE37" s="203">
        <f t="shared" si="1"/>
        <v>760</v>
      </c>
      <c r="AF37" s="170"/>
      <c r="AG37" s="169">
        <f t="shared" si="2"/>
        <v>760</v>
      </c>
      <c r="AH37" s="170"/>
      <c r="AI37" s="169">
        <f t="shared" si="6"/>
        <v>760</v>
      </c>
      <c r="AJ37" s="170"/>
      <c r="AK37" s="169">
        <f t="shared" si="3"/>
        <v>760</v>
      </c>
      <c r="AL37" s="170"/>
      <c r="AM37" s="169">
        <f t="shared" si="4"/>
        <v>760</v>
      </c>
      <c r="AN37" s="170"/>
      <c r="AO37" s="153" t="s">
        <v>234</v>
      </c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5"/>
      <c r="BG37" s="1" t="s">
        <v>278</v>
      </c>
      <c r="BH37" s="68" t="s">
        <v>108</v>
      </c>
      <c r="BI37" s="22" t="s">
        <v>132</v>
      </c>
      <c r="BJ37" s="1" t="s">
        <v>176</v>
      </c>
    </row>
    <row r="38" spans="2:62" ht="12.75" customHeight="1" x14ac:dyDescent="0.2">
      <c r="B38" s="137"/>
      <c r="C38" s="137"/>
      <c r="E38" s="171" t="str">
        <f t="shared" si="0"/>
        <v/>
      </c>
      <c r="F38" s="172"/>
      <c r="G38" s="214">
        <f t="shared" si="5"/>
        <v>0</v>
      </c>
      <c r="H38" s="215"/>
      <c r="I38" s="156"/>
      <c r="J38" s="157"/>
      <c r="K38" s="156"/>
      <c r="L38" s="157"/>
      <c r="M38" s="156"/>
      <c r="N38" s="157"/>
      <c r="O38" s="156"/>
      <c r="P38" s="157"/>
      <c r="Q38" s="202"/>
      <c r="R38" s="202"/>
      <c r="S38" s="199"/>
      <c r="T38" s="199"/>
      <c r="U38" s="202"/>
      <c r="V38" s="202"/>
      <c r="W38" s="202"/>
      <c r="X38" s="202"/>
      <c r="Y38" s="156"/>
      <c r="Z38" s="157"/>
      <c r="AA38" s="156"/>
      <c r="AB38" s="188"/>
      <c r="AC38" s="188"/>
      <c r="AD38" s="157"/>
      <c r="AE38" s="203">
        <f t="shared" si="1"/>
        <v>760</v>
      </c>
      <c r="AF38" s="170"/>
      <c r="AG38" s="169">
        <f t="shared" si="2"/>
        <v>760</v>
      </c>
      <c r="AH38" s="170"/>
      <c r="AI38" s="169">
        <f t="shared" si="6"/>
        <v>760</v>
      </c>
      <c r="AJ38" s="170"/>
      <c r="AK38" s="169">
        <f t="shared" si="3"/>
        <v>760</v>
      </c>
      <c r="AL38" s="170"/>
      <c r="AM38" s="169">
        <f t="shared" si="4"/>
        <v>760</v>
      </c>
      <c r="AN38" s="170"/>
      <c r="AO38" s="153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5"/>
      <c r="BG38" s="1" t="s">
        <v>264</v>
      </c>
      <c r="BH38" s="68"/>
      <c r="BI38" s="22" t="s">
        <v>130</v>
      </c>
      <c r="BJ38" s="1" t="s">
        <v>177</v>
      </c>
    </row>
    <row r="39" spans="2:62" ht="12.75" customHeight="1" x14ac:dyDescent="0.2">
      <c r="B39" s="137">
        <v>36710</v>
      </c>
      <c r="C39" s="137">
        <v>36719</v>
      </c>
      <c r="E39" s="171">
        <f t="shared" si="0"/>
        <v>2000</v>
      </c>
      <c r="F39" s="172"/>
      <c r="G39" s="214">
        <f t="shared" si="5"/>
        <v>10</v>
      </c>
      <c r="H39" s="215"/>
      <c r="I39" s="156"/>
      <c r="J39" s="157"/>
      <c r="K39" s="156"/>
      <c r="L39" s="157"/>
      <c r="M39" s="156"/>
      <c r="N39" s="157"/>
      <c r="O39" s="202"/>
      <c r="P39" s="202"/>
      <c r="Q39" s="202"/>
      <c r="R39" s="202"/>
      <c r="S39" s="199"/>
      <c r="T39" s="199"/>
      <c r="U39" s="202"/>
      <c r="V39" s="202"/>
      <c r="W39" s="202"/>
      <c r="X39" s="202"/>
      <c r="Y39" s="156"/>
      <c r="Z39" s="157"/>
      <c r="AA39" s="156"/>
      <c r="AB39" s="188"/>
      <c r="AC39" s="188"/>
      <c r="AD39" s="157"/>
      <c r="AE39" s="203">
        <f t="shared" si="1"/>
        <v>770</v>
      </c>
      <c r="AF39" s="170"/>
      <c r="AG39" s="169">
        <f t="shared" si="2"/>
        <v>770</v>
      </c>
      <c r="AH39" s="170"/>
      <c r="AI39" s="169">
        <f t="shared" si="6"/>
        <v>770</v>
      </c>
      <c r="AJ39" s="170"/>
      <c r="AK39" s="169">
        <f t="shared" si="3"/>
        <v>770</v>
      </c>
      <c r="AL39" s="170"/>
      <c r="AM39" s="169">
        <f t="shared" si="4"/>
        <v>770</v>
      </c>
      <c r="AN39" s="170"/>
      <c r="AO39" s="153" t="s">
        <v>235</v>
      </c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5"/>
      <c r="BG39" s="1" t="s">
        <v>265</v>
      </c>
      <c r="BI39" s="22" t="s">
        <v>129</v>
      </c>
      <c r="BJ39" s="1" t="s">
        <v>178</v>
      </c>
    </row>
    <row r="40" spans="2:62" x14ac:dyDescent="0.2">
      <c r="B40" s="137"/>
      <c r="C40" s="137"/>
      <c r="E40" s="171" t="str">
        <f t="shared" si="0"/>
        <v/>
      </c>
      <c r="F40" s="172"/>
      <c r="G40" s="214">
        <f t="shared" si="5"/>
        <v>0</v>
      </c>
      <c r="H40" s="215"/>
      <c r="I40" s="156"/>
      <c r="J40" s="157"/>
      <c r="K40" s="156"/>
      <c r="L40" s="157"/>
      <c r="M40" s="156"/>
      <c r="N40" s="157"/>
      <c r="O40" s="156"/>
      <c r="P40" s="157"/>
      <c r="Q40" s="202"/>
      <c r="R40" s="202"/>
      <c r="S40" s="199"/>
      <c r="T40" s="199"/>
      <c r="U40" s="202"/>
      <c r="V40" s="202"/>
      <c r="W40" s="202"/>
      <c r="X40" s="202"/>
      <c r="Y40" s="156"/>
      <c r="Z40" s="157"/>
      <c r="AA40" s="156"/>
      <c r="AB40" s="188"/>
      <c r="AC40" s="188"/>
      <c r="AD40" s="157"/>
      <c r="AE40" s="203">
        <f t="shared" si="1"/>
        <v>770</v>
      </c>
      <c r="AF40" s="170"/>
      <c r="AG40" s="169">
        <f t="shared" si="2"/>
        <v>770</v>
      </c>
      <c r="AH40" s="170"/>
      <c r="AI40" s="169">
        <f t="shared" si="6"/>
        <v>770</v>
      </c>
      <c r="AJ40" s="170"/>
      <c r="AK40" s="169">
        <f t="shared" si="3"/>
        <v>770</v>
      </c>
      <c r="AL40" s="170"/>
      <c r="AM40" s="169">
        <f t="shared" si="4"/>
        <v>770</v>
      </c>
      <c r="AN40" s="170"/>
      <c r="AO40" s="153" t="s">
        <v>216</v>
      </c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5"/>
      <c r="BG40" s="1" t="s">
        <v>266</v>
      </c>
      <c r="BI40" s="22" t="s">
        <v>133</v>
      </c>
      <c r="BJ40" s="1" t="s">
        <v>179</v>
      </c>
    </row>
    <row r="41" spans="2:62" ht="12.75" customHeight="1" x14ac:dyDescent="0.2">
      <c r="B41" s="137"/>
      <c r="C41" s="137"/>
      <c r="E41" s="171" t="str">
        <f t="shared" si="0"/>
        <v/>
      </c>
      <c r="F41" s="172"/>
      <c r="G41" s="214">
        <f t="shared" si="5"/>
        <v>0</v>
      </c>
      <c r="H41" s="215"/>
      <c r="I41" s="156"/>
      <c r="J41" s="157"/>
      <c r="K41" s="156"/>
      <c r="L41" s="157"/>
      <c r="M41" s="156"/>
      <c r="N41" s="157"/>
      <c r="O41" s="202"/>
      <c r="P41" s="202"/>
      <c r="Q41" s="202"/>
      <c r="R41" s="202"/>
      <c r="S41" s="199"/>
      <c r="T41" s="199"/>
      <c r="U41" s="202"/>
      <c r="V41" s="202"/>
      <c r="W41" s="202"/>
      <c r="X41" s="202"/>
      <c r="Y41" s="156"/>
      <c r="Z41" s="157"/>
      <c r="AA41" s="156"/>
      <c r="AB41" s="188"/>
      <c r="AC41" s="188"/>
      <c r="AD41" s="157"/>
      <c r="AE41" s="203">
        <f t="shared" si="1"/>
        <v>770</v>
      </c>
      <c r="AF41" s="170"/>
      <c r="AG41" s="169">
        <f t="shared" si="2"/>
        <v>770</v>
      </c>
      <c r="AH41" s="170"/>
      <c r="AI41" s="169">
        <f t="shared" si="6"/>
        <v>770</v>
      </c>
      <c r="AJ41" s="170"/>
      <c r="AK41" s="169">
        <f t="shared" si="3"/>
        <v>770</v>
      </c>
      <c r="AL41" s="170"/>
      <c r="AM41" s="169">
        <f t="shared" si="4"/>
        <v>770</v>
      </c>
      <c r="AN41" s="170"/>
      <c r="AO41" s="153" t="s">
        <v>217</v>
      </c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5"/>
      <c r="BG41" s="67" t="s">
        <v>119</v>
      </c>
      <c r="BI41" s="22" t="s">
        <v>133</v>
      </c>
      <c r="BJ41" s="1" t="s">
        <v>180</v>
      </c>
    </row>
    <row r="42" spans="2:62" ht="12.75" customHeight="1" x14ac:dyDescent="0.2">
      <c r="B42" s="137"/>
      <c r="C42" s="137"/>
      <c r="E42" s="171" t="str">
        <f>IF(B42&lt;&gt;"",YEAR(B42),"")</f>
        <v/>
      </c>
      <c r="F42" s="172"/>
      <c r="G42" s="214">
        <f>IF(B42&lt;&gt;"",C42-B42+1,0)</f>
        <v>0</v>
      </c>
      <c r="H42" s="215"/>
      <c r="I42" s="156"/>
      <c r="J42" s="157"/>
      <c r="K42" s="156"/>
      <c r="L42" s="157"/>
      <c r="M42" s="156"/>
      <c r="N42" s="157"/>
      <c r="O42" s="156"/>
      <c r="P42" s="157"/>
      <c r="Q42" s="156"/>
      <c r="R42" s="157"/>
      <c r="S42" s="200"/>
      <c r="T42" s="201"/>
      <c r="U42" s="156"/>
      <c r="V42" s="157"/>
      <c r="W42" s="156"/>
      <c r="X42" s="157"/>
      <c r="Y42" s="156"/>
      <c r="Z42" s="157"/>
      <c r="AA42" s="156"/>
      <c r="AB42" s="188"/>
      <c r="AC42" s="188"/>
      <c r="AD42" s="157"/>
      <c r="AE42" s="203">
        <f t="shared" si="1"/>
        <v>770</v>
      </c>
      <c r="AF42" s="170"/>
      <c r="AG42" s="169">
        <f t="shared" si="2"/>
        <v>770</v>
      </c>
      <c r="AH42" s="170"/>
      <c r="AI42" s="169">
        <f t="shared" si="6"/>
        <v>770</v>
      </c>
      <c r="AJ42" s="170"/>
      <c r="AK42" s="169">
        <f t="shared" si="3"/>
        <v>770</v>
      </c>
      <c r="AL42" s="170"/>
      <c r="AM42" s="169">
        <f t="shared" si="4"/>
        <v>770</v>
      </c>
      <c r="AN42" s="170"/>
      <c r="AO42" s="153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5"/>
      <c r="BG42" s="67" t="s">
        <v>120</v>
      </c>
      <c r="BI42" s="22" t="s">
        <v>133</v>
      </c>
      <c r="BJ42" s="5" t="s">
        <v>204</v>
      </c>
    </row>
    <row r="43" spans="2:62" x14ac:dyDescent="0.2">
      <c r="B43" s="137">
        <v>37653</v>
      </c>
      <c r="C43" s="142">
        <v>37847</v>
      </c>
      <c r="E43" s="171">
        <f>IF(B43&lt;&gt;"",YEAR(B43),"")</f>
        <v>2003</v>
      </c>
      <c r="F43" s="172"/>
      <c r="G43" s="214">
        <f>IF(B43&lt;&gt;"",C43-B43+1,0)</f>
        <v>195</v>
      </c>
      <c r="H43" s="215"/>
      <c r="I43" s="156"/>
      <c r="J43" s="157"/>
      <c r="K43" s="156"/>
      <c r="L43" s="157"/>
      <c r="M43" s="156"/>
      <c r="N43" s="157"/>
      <c r="O43" s="202"/>
      <c r="P43" s="202"/>
      <c r="Q43" s="202"/>
      <c r="R43" s="202"/>
      <c r="S43" s="199"/>
      <c r="T43" s="199"/>
      <c r="U43" s="202"/>
      <c r="V43" s="202"/>
      <c r="W43" s="202"/>
      <c r="X43" s="202"/>
      <c r="Y43" s="156"/>
      <c r="Z43" s="157"/>
      <c r="AA43" s="156"/>
      <c r="AB43" s="188"/>
      <c r="AC43" s="188"/>
      <c r="AD43" s="157"/>
      <c r="AE43" s="203">
        <f t="shared" si="1"/>
        <v>965</v>
      </c>
      <c r="AF43" s="170"/>
      <c r="AG43" s="169">
        <f t="shared" si="2"/>
        <v>965</v>
      </c>
      <c r="AH43" s="170"/>
      <c r="AI43" s="169">
        <f t="shared" si="6"/>
        <v>965</v>
      </c>
      <c r="AJ43" s="170"/>
      <c r="AK43" s="169">
        <f t="shared" si="3"/>
        <v>965</v>
      </c>
      <c r="AL43" s="170"/>
      <c r="AM43" s="169">
        <f t="shared" si="4"/>
        <v>965</v>
      </c>
      <c r="AN43" s="170"/>
      <c r="AO43" s="153" t="s">
        <v>232</v>
      </c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5"/>
      <c r="BG43" s="67" t="s">
        <v>121</v>
      </c>
      <c r="BI43" s="22" t="s">
        <v>136</v>
      </c>
      <c r="BJ43" s="1" t="s">
        <v>181</v>
      </c>
    </row>
    <row r="44" spans="2:62" x14ac:dyDescent="0.2">
      <c r="B44" s="137"/>
      <c r="C44" s="137"/>
      <c r="E44" s="171" t="str">
        <f t="shared" si="0"/>
        <v/>
      </c>
      <c r="F44" s="172"/>
      <c r="G44" s="214">
        <f t="shared" si="5"/>
        <v>0</v>
      </c>
      <c r="H44" s="215"/>
      <c r="I44" s="156"/>
      <c r="J44" s="157"/>
      <c r="K44" s="156"/>
      <c r="L44" s="157"/>
      <c r="M44" s="156"/>
      <c r="N44" s="157"/>
      <c r="O44" s="156"/>
      <c r="P44" s="157"/>
      <c r="Q44" s="202"/>
      <c r="R44" s="202"/>
      <c r="S44" s="199"/>
      <c r="T44" s="199"/>
      <c r="U44" s="202"/>
      <c r="V44" s="202"/>
      <c r="W44" s="202"/>
      <c r="X44" s="202"/>
      <c r="Y44" s="156"/>
      <c r="Z44" s="157"/>
      <c r="AA44" s="156"/>
      <c r="AB44" s="188"/>
      <c r="AC44" s="188"/>
      <c r="AD44" s="157"/>
      <c r="AE44" s="203">
        <f t="shared" si="1"/>
        <v>965</v>
      </c>
      <c r="AF44" s="170"/>
      <c r="AG44" s="169">
        <f t="shared" si="2"/>
        <v>965</v>
      </c>
      <c r="AH44" s="170"/>
      <c r="AI44" s="169">
        <f t="shared" si="6"/>
        <v>965</v>
      </c>
      <c r="AJ44" s="170"/>
      <c r="AK44" s="169">
        <f t="shared" si="3"/>
        <v>965</v>
      </c>
      <c r="AL44" s="170"/>
      <c r="AM44" s="169">
        <f t="shared" si="4"/>
        <v>965</v>
      </c>
      <c r="AN44" s="170"/>
      <c r="AO44" s="153" t="s">
        <v>218</v>
      </c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5"/>
      <c r="BG44" s="67" t="s">
        <v>122</v>
      </c>
      <c r="BI44" s="22" t="s">
        <v>132</v>
      </c>
      <c r="BJ44" s="1" t="s">
        <v>182</v>
      </c>
    </row>
    <row r="45" spans="2:62" x14ac:dyDescent="0.2">
      <c r="B45" s="137"/>
      <c r="C45" s="137"/>
      <c r="E45" s="171" t="str">
        <f t="shared" si="0"/>
        <v/>
      </c>
      <c r="F45" s="172"/>
      <c r="G45" s="214">
        <f t="shared" si="5"/>
        <v>0</v>
      </c>
      <c r="H45" s="215"/>
      <c r="I45" s="156"/>
      <c r="J45" s="157"/>
      <c r="K45" s="156"/>
      <c r="L45" s="157"/>
      <c r="M45" s="156"/>
      <c r="N45" s="157"/>
      <c r="O45" s="202"/>
      <c r="P45" s="202"/>
      <c r="Q45" s="202"/>
      <c r="R45" s="202"/>
      <c r="S45" s="199"/>
      <c r="T45" s="199"/>
      <c r="U45" s="202"/>
      <c r="V45" s="202"/>
      <c r="W45" s="202"/>
      <c r="X45" s="202"/>
      <c r="Y45" s="156"/>
      <c r="Z45" s="157"/>
      <c r="AA45" s="156"/>
      <c r="AB45" s="188"/>
      <c r="AC45" s="188"/>
      <c r="AD45" s="157"/>
      <c r="AE45" s="203">
        <f t="shared" si="1"/>
        <v>965</v>
      </c>
      <c r="AF45" s="170"/>
      <c r="AG45" s="169">
        <f t="shared" si="2"/>
        <v>965</v>
      </c>
      <c r="AH45" s="170"/>
      <c r="AI45" s="169">
        <f t="shared" si="6"/>
        <v>965</v>
      </c>
      <c r="AJ45" s="170"/>
      <c r="AK45" s="169">
        <f t="shared" si="3"/>
        <v>965</v>
      </c>
      <c r="AL45" s="170"/>
      <c r="AM45" s="169">
        <f t="shared" si="4"/>
        <v>965</v>
      </c>
      <c r="AN45" s="170"/>
      <c r="AO45" s="153" t="s">
        <v>221</v>
      </c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5"/>
      <c r="BG45" s="67" t="s">
        <v>123</v>
      </c>
      <c r="BI45" s="22" t="s">
        <v>132</v>
      </c>
      <c r="BJ45" s="1" t="s">
        <v>183</v>
      </c>
    </row>
    <row r="46" spans="2:62" ht="12.75" customHeight="1" x14ac:dyDescent="0.2">
      <c r="B46" s="137"/>
      <c r="C46" s="137"/>
      <c r="E46" s="171" t="str">
        <f t="shared" si="0"/>
        <v/>
      </c>
      <c r="F46" s="172"/>
      <c r="G46" s="214">
        <f t="shared" si="5"/>
        <v>0</v>
      </c>
      <c r="H46" s="215"/>
      <c r="I46" s="156"/>
      <c r="J46" s="157"/>
      <c r="K46" s="156"/>
      <c r="L46" s="157"/>
      <c r="M46" s="156"/>
      <c r="N46" s="157"/>
      <c r="O46" s="156"/>
      <c r="P46" s="157"/>
      <c r="Q46" s="202"/>
      <c r="R46" s="202"/>
      <c r="S46" s="199"/>
      <c r="T46" s="199"/>
      <c r="U46" s="202"/>
      <c r="V46" s="202"/>
      <c r="W46" s="202"/>
      <c r="X46" s="202"/>
      <c r="Y46" s="156"/>
      <c r="Z46" s="157"/>
      <c r="AA46" s="156"/>
      <c r="AB46" s="188"/>
      <c r="AC46" s="188"/>
      <c r="AD46" s="157"/>
      <c r="AE46" s="203">
        <f t="shared" si="1"/>
        <v>965</v>
      </c>
      <c r="AF46" s="170"/>
      <c r="AG46" s="169">
        <f t="shared" si="2"/>
        <v>965</v>
      </c>
      <c r="AH46" s="170"/>
      <c r="AI46" s="169">
        <f t="shared" si="6"/>
        <v>965</v>
      </c>
      <c r="AJ46" s="170"/>
      <c r="AK46" s="169">
        <f t="shared" si="3"/>
        <v>965</v>
      </c>
      <c r="AL46" s="170"/>
      <c r="AM46" s="169">
        <f t="shared" si="4"/>
        <v>965</v>
      </c>
      <c r="AN46" s="170"/>
      <c r="AO46" s="153" t="s">
        <v>268</v>
      </c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5"/>
      <c r="BG46" s="67" t="s">
        <v>124</v>
      </c>
      <c r="BJ46" s="1" t="s">
        <v>184</v>
      </c>
    </row>
    <row r="47" spans="2:62" x14ac:dyDescent="0.2">
      <c r="B47" s="137"/>
      <c r="C47" s="137"/>
      <c r="E47" s="171" t="str">
        <f t="shared" si="0"/>
        <v/>
      </c>
      <c r="F47" s="172"/>
      <c r="G47" s="214">
        <f t="shared" si="5"/>
        <v>0</v>
      </c>
      <c r="H47" s="215"/>
      <c r="I47" s="156"/>
      <c r="J47" s="157"/>
      <c r="K47" s="156"/>
      <c r="L47" s="157"/>
      <c r="M47" s="156"/>
      <c r="N47" s="157"/>
      <c r="O47" s="202"/>
      <c r="P47" s="202"/>
      <c r="Q47" s="202"/>
      <c r="R47" s="202"/>
      <c r="S47" s="199"/>
      <c r="T47" s="199"/>
      <c r="U47" s="202"/>
      <c r="V47" s="202"/>
      <c r="W47" s="202"/>
      <c r="X47" s="202"/>
      <c r="Y47" s="156"/>
      <c r="Z47" s="157"/>
      <c r="AA47" s="156"/>
      <c r="AB47" s="188"/>
      <c r="AC47" s="188"/>
      <c r="AD47" s="157"/>
      <c r="AE47" s="203">
        <f t="shared" si="1"/>
        <v>965</v>
      </c>
      <c r="AF47" s="170"/>
      <c r="AG47" s="169">
        <f t="shared" si="2"/>
        <v>965</v>
      </c>
      <c r="AH47" s="170"/>
      <c r="AI47" s="169">
        <f t="shared" si="6"/>
        <v>965</v>
      </c>
      <c r="AJ47" s="170"/>
      <c r="AK47" s="169">
        <f t="shared" si="3"/>
        <v>965</v>
      </c>
      <c r="AL47" s="170"/>
      <c r="AM47" s="169">
        <f t="shared" si="4"/>
        <v>965</v>
      </c>
      <c r="AN47" s="170"/>
      <c r="AO47" s="153" t="s">
        <v>269</v>
      </c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5"/>
      <c r="BG47" s="68" t="b">
        <f>IF(AND(E12&lt;&gt;"PROFESSOR EDUCAÇÃO BÁSICA II",E12&lt;&gt;"PROFESSOR EDUCAÇÃO BÁSICA I",E12&lt;&gt;"PROFESSOR DE ENSINO FUNDAMENTAL E MÉDIO",E12&lt;&gt;"PROFESSOR I",E12&lt;&gt;"PROFESSOR II",E12&lt;&gt;"PROFESSOR III"),TRUE,FALSE)</f>
        <v>1</v>
      </c>
      <c r="BH47" s="70" t="s">
        <v>145</v>
      </c>
      <c r="BJ47" s="1" t="s">
        <v>202</v>
      </c>
    </row>
    <row r="48" spans="2:62" x14ac:dyDescent="0.2">
      <c r="B48" s="137"/>
      <c r="C48" s="137"/>
      <c r="E48" s="171" t="str">
        <f t="shared" si="0"/>
        <v/>
      </c>
      <c r="F48" s="172"/>
      <c r="G48" s="214">
        <f t="shared" si="5"/>
        <v>0</v>
      </c>
      <c r="H48" s="215"/>
      <c r="I48" s="156"/>
      <c r="J48" s="157"/>
      <c r="K48" s="156"/>
      <c r="L48" s="157"/>
      <c r="M48" s="156"/>
      <c r="N48" s="157"/>
      <c r="O48" s="156"/>
      <c r="P48" s="157"/>
      <c r="Q48" s="202"/>
      <c r="R48" s="202"/>
      <c r="S48" s="199"/>
      <c r="T48" s="199"/>
      <c r="U48" s="202"/>
      <c r="V48" s="202"/>
      <c r="W48" s="202"/>
      <c r="X48" s="202"/>
      <c r="Y48" s="156"/>
      <c r="Z48" s="157"/>
      <c r="AA48" s="156"/>
      <c r="AB48" s="188"/>
      <c r="AC48" s="188"/>
      <c r="AD48" s="157"/>
      <c r="AE48" s="203">
        <f t="shared" si="1"/>
        <v>965</v>
      </c>
      <c r="AF48" s="170"/>
      <c r="AG48" s="169">
        <f t="shared" si="2"/>
        <v>965</v>
      </c>
      <c r="AH48" s="170"/>
      <c r="AI48" s="169">
        <f t="shared" si="6"/>
        <v>965</v>
      </c>
      <c r="AJ48" s="170"/>
      <c r="AK48" s="169">
        <f t="shared" si="3"/>
        <v>965</v>
      </c>
      <c r="AL48" s="170"/>
      <c r="AM48" s="169">
        <f t="shared" si="4"/>
        <v>965</v>
      </c>
      <c r="AN48" s="170"/>
      <c r="AO48" s="153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5"/>
      <c r="BJ48" s="1" t="s">
        <v>185</v>
      </c>
    </row>
    <row r="49" spans="2:62" x14ac:dyDescent="0.2">
      <c r="B49" s="137">
        <v>37848</v>
      </c>
      <c r="C49" s="137">
        <v>37986</v>
      </c>
      <c r="E49" s="171">
        <f t="shared" si="0"/>
        <v>2003</v>
      </c>
      <c r="F49" s="172"/>
      <c r="G49" s="214">
        <f t="shared" si="5"/>
        <v>139</v>
      </c>
      <c r="H49" s="215"/>
      <c r="I49" s="156"/>
      <c r="J49" s="157"/>
      <c r="K49" s="156">
        <v>5</v>
      </c>
      <c r="L49" s="157"/>
      <c r="M49" s="156">
        <v>5</v>
      </c>
      <c r="N49" s="157"/>
      <c r="O49" s="202"/>
      <c r="P49" s="202"/>
      <c r="Q49" s="202">
        <v>15</v>
      </c>
      <c r="R49" s="202"/>
      <c r="S49" s="199"/>
      <c r="T49" s="199"/>
      <c r="U49" s="202"/>
      <c r="V49" s="202"/>
      <c r="W49" s="202"/>
      <c r="X49" s="202"/>
      <c r="Y49" s="156"/>
      <c r="Z49" s="157"/>
      <c r="AA49" s="156">
        <v>4</v>
      </c>
      <c r="AB49" s="188"/>
      <c r="AC49" s="188"/>
      <c r="AD49" s="157"/>
      <c r="AE49" s="203">
        <f t="shared" si="1"/>
        <v>1079</v>
      </c>
      <c r="AF49" s="170"/>
      <c r="AG49" s="169">
        <f t="shared" si="2"/>
        <v>1079</v>
      </c>
      <c r="AH49" s="170"/>
      <c r="AI49" s="169">
        <f t="shared" si="6"/>
        <v>1083</v>
      </c>
      <c r="AJ49" s="170"/>
      <c r="AK49" s="169">
        <f t="shared" si="3"/>
        <v>1079</v>
      </c>
      <c r="AL49" s="170"/>
      <c r="AM49" s="169">
        <f t="shared" si="4"/>
        <v>1079</v>
      </c>
      <c r="AN49" s="170"/>
      <c r="AO49" s="153" t="s">
        <v>231</v>
      </c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5"/>
      <c r="BG49" s="71" t="s">
        <v>137</v>
      </c>
      <c r="BH49" s="71" t="s">
        <v>138</v>
      </c>
      <c r="BJ49" s="1" t="s">
        <v>186</v>
      </c>
    </row>
    <row r="50" spans="2:62" x14ac:dyDescent="0.2">
      <c r="B50" s="137"/>
      <c r="C50" s="137"/>
      <c r="E50" s="171" t="str">
        <f t="shared" si="0"/>
        <v/>
      </c>
      <c r="F50" s="172"/>
      <c r="G50" s="214">
        <f t="shared" si="5"/>
        <v>0</v>
      </c>
      <c r="H50" s="215"/>
      <c r="I50" s="156"/>
      <c r="J50" s="157"/>
      <c r="K50" s="156"/>
      <c r="L50" s="157"/>
      <c r="M50" s="156"/>
      <c r="N50" s="157"/>
      <c r="O50" s="156"/>
      <c r="P50" s="157"/>
      <c r="Q50" s="202"/>
      <c r="R50" s="202"/>
      <c r="S50" s="199"/>
      <c r="T50" s="199"/>
      <c r="U50" s="202"/>
      <c r="V50" s="202"/>
      <c r="W50" s="202"/>
      <c r="X50" s="202"/>
      <c r="Y50" s="156"/>
      <c r="Z50" s="157"/>
      <c r="AA50" s="156"/>
      <c r="AB50" s="188"/>
      <c r="AC50" s="188"/>
      <c r="AD50" s="157"/>
      <c r="AE50" s="203">
        <f t="shared" si="1"/>
        <v>1079</v>
      </c>
      <c r="AF50" s="170"/>
      <c r="AG50" s="169">
        <f t="shared" si="2"/>
        <v>1079</v>
      </c>
      <c r="AH50" s="170"/>
      <c r="AI50" s="169">
        <f t="shared" si="6"/>
        <v>1083</v>
      </c>
      <c r="AJ50" s="170"/>
      <c r="AK50" s="169">
        <f t="shared" si="3"/>
        <v>1079</v>
      </c>
      <c r="AL50" s="170"/>
      <c r="AM50" s="169">
        <f t="shared" si="4"/>
        <v>1079</v>
      </c>
      <c r="AN50" s="170"/>
      <c r="AO50" s="153" t="s">
        <v>219</v>
      </c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5"/>
      <c r="BI50" s="22" t="s">
        <v>149</v>
      </c>
      <c r="BJ50" s="1" t="s">
        <v>187</v>
      </c>
    </row>
    <row r="51" spans="2:62" x14ac:dyDescent="0.2">
      <c r="B51" s="137"/>
      <c r="C51" s="137"/>
      <c r="E51" s="171" t="str">
        <f t="shared" si="0"/>
        <v/>
      </c>
      <c r="F51" s="172"/>
      <c r="G51" s="214">
        <f t="shared" si="5"/>
        <v>0</v>
      </c>
      <c r="H51" s="215"/>
      <c r="I51" s="156"/>
      <c r="J51" s="157"/>
      <c r="K51" s="156"/>
      <c r="L51" s="157"/>
      <c r="M51" s="156"/>
      <c r="N51" s="157"/>
      <c r="O51" s="202"/>
      <c r="P51" s="202"/>
      <c r="Q51" s="202"/>
      <c r="R51" s="202"/>
      <c r="S51" s="199"/>
      <c r="T51" s="199"/>
      <c r="U51" s="202"/>
      <c r="V51" s="202"/>
      <c r="W51" s="202"/>
      <c r="X51" s="202"/>
      <c r="Y51" s="156"/>
      <c r="Z51" s="157"/>
      <c r="AA51" s="156"/>
      <c r="AB51" s="188"/>
      <c r="AC51" s="188"/>
      <c r="AD51" s="157"/>
      <c r="AE51" s="203">
        <f t="shared" si="1"/>
        <v>1079</v>
      </c>
      <c r="AF51" s="170"/>
      <c r="AG51" s="169">
        <f t="shared" si="2"/>
        <v>1079</v>
      </c>
      <c r="AH51" s="170"/>
      <c r="AI51" s="169">
        <f t="shared" si="6"/>
        <v>1083</v>
      </c>
      <c r="AJ51" s="170"/>
      <c r="AK51" s="169">
        <f t="shared" si="3"/>
        <v>1079</v>
      </c>
      <c r="AL51" s="170"/>
      <c r="AM51" s="169">
        <f t="shared" si="4"/>
        <v>1079</v>
      </c>
      <c r="AN51" s="170"/>
      <c r="AO51" s="153" t="s">
        <v>223</v>
      </c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5"/>
      <c r="BG51" s="1" t="s">
        <v>128</v>
      </c>
      <c r="BH51" s="22" t="s">
        <v>135</v>
      </c>
      <c r="BJ51" s="1" t="s">
        <v>154</v>
      </c>
    </row>
    <row r="52" spans="2:62" x14ac:dyDescent="0.2">
      <c r="B52" s="137"/>
      <c r="C52" s="137"/>
      <c r="E52" s="171" t="str">
        <f t="shared" si="0"/>
        <v/>
      </c>
      <c r="F52" s="172"/>
      <c r="G52" s="214">
        <f t="shared" si="5"/>
        <v>0</v>
      </c>
      <c r="H52" s="215"/>
      <c r="I52" s="156"/>
      <c r="J52" s="157"/>
      <c r="K52" s="156"/>
      <c r="L52" s="157"/>
      <c r="M52" s="156"/>
      <c r="N52" s="157"/>
      <c r="O52" s="156"/>
      <c r="P52" s="157"/>
      <c r="Q52" s="202"/>
      <c r="R52" s="202"/>
      <c r="S52" s="199"/>
      <c r="T52" s="199"/>
      <c r="U52" s="202"/>
      <c r="V52" s="202"/>
      <c r="W52" s="202"/>
      <c r="X52" s="202"/>
      <c r="Y52" s="156"/>
      <c r="Z52" s="157"/>
      <c r="AA52" s="156"/>
      <c r="AB52" s="188"/>
      <c r="AC52" s="188"/>
      <c r="AD52" s="157"/>
      <c r="AE52" s="203">
        <f t="shared" si="1"/>
        <v>1079</v>
      </c>
      <c r="AF52" s="170"/>
      <c r="AG52" s="169">
        <f t="shared" si="2"/>
        <v>1079</v>
      </c>
      <c r="AH52" s="170"/>
      <c r="AI52" s="169">
        <f t="shared" si="6"/>
        <v>1083</v>
      </c>
      <c r="AJ52" s="170"/>
      <c r="AK52" s="169">
        <f t="shared" si="3"/>
        <v>1079</v>
      </c>
      <c r="AL52" s="170"/>
      <c r="AM52" s="169">
        <f t="shared" si="4"/>
        <v>1079</v>
      </c>
      <c r="AN52" s="170"/>
      <c r="AO52" s="153" t="s">
        <v>224</v>
      </c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5"/>
      <c r="BG52" s="1" t="s">
        <v>127</v>
      </c>
      <c r="BH52" s="22" t="s">
        <v>136</v>
      </c>
      <c r="BI52" s="22" t="s">
        <v>150</v>
      </c>
      <c r="BJ52" s="22" t="s">
        <v>199</v>
      </c>
    </row>
    <row r="53" spans="2:62" x14ac:dyDescent="0.2">
      <c r="B53" s="137"/>
      <c r="C53" s="137"/>
      <c r="E53" s="171" t="str">
        <f t="shared" si="0"/>
        <v/>
      </c>
      <c r="F53" s="172"/>
      <c r="G53" s="214">
        <f t="shared" si="5"/>
        <v>0</v>
      </c>
      <c r="H53" s="215"/>
      <c r="I53" s="156"/>
      <c r="J53" s="157"/>
      <c r="K53" s="156"/>
      <c r="L53" s="157"/>
      <c r="M53" s="156"/>
      <c r="N53" s="157"/>
      <c r="O53" s="202"/>
      <c r="P53" s="202"/>
      <c r="Q53" s="202"/>
      <c r="R53" s="202"/>
      <c r="S53" s="199"/>
      <c r="T53" s="199"/>
      <c r="U53" s="202"/>
      <c r="V53" s="202"/>
      <c r="W53" s="202"/>
      <c r="X53" s="202"/>
      <c r="Y53" s="156"/>
      <c r="Z53" s="157"/>
      <c r="AA53" s="156"/>
      <c r="AB53" s="188"/>
      <c r="AC53" s="188"/>
      <c r="AD53" s="157"/>
      <c r="AE53" s="203">
        <f t="shared" si="1"/>
        <v>1079</v>
      </c>
      <c r="AF53" s="170"/>
      <c r="AG53" s="169">
        <f t="shared" si="2"/>
        <v>1079</v>
      </c>
      <c r="AH53" s="170"/>
      <c r="AI53" s="169">
        <f t="shared" si="6"/>
        <v>1083</v>
      </c>
      <c r="AJ53" s="170"/>
      <c r="AK53" s="169">
        <f t="shared" si="3"/>
        <v>1079</v>
      </c>
      <c r="AL53" s="170"/>
      <c r="AM53" s="169">
        <f t="shared" si="4"/>
        <v>1079</v>
      </c>
      <c r="AN53" s="170"/>
      <c r="AO53" s="153" t="s">
        <v>254</v>
      </c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5"/>
      <c r="BG53" s="1" t="s">
        <v>140</v>
      </c>
      <c r="BH53" s="22" t="s">
        <v>133</v>
      </c>
      <c r="BI53" s="22" t="s">
        <v>151</v>
      </c>
      <c r="BJ53" s="1" t="s">
        <v>207</v>
      </c>
    </row>
    <row r="54" spans="2:62" x14ac:dyDescent="0.2">
      <c r="B54" s="137"/>
      <c r="C54" s="137"/>
      <c r="E54" s="171" t="str">
        <f t="shared" si="0"/>
        <v/>
      </c>
      <c r="F54" s="172"/>
      <c r="G54" s="214">
        <f t="shared" si="5"/>
        <v>0</v>
      </c>
      <c r="H54" s="215"/>
      <c r="I54" s="156"/>
      <c r="J54" s="157"/>
      <c r="K54" s="156"/>
      <c r="L54" s="157"/>
      <c r="M54" s="156"/>
      <c r="N54" s="157"/>
      <c r="O54" s="156"/>
      <c r="P54" s="157"/>
      <c r="Q54" s="202"/>
      <c r="R54" s="202"/>
      <c r="S54" s="199"/>
      <c r="T54" s="199"/>
      <c r="U54" s="202"/>
      <c r="V54" s="202"/>
      <c r="W54" s="202"/>
      <c r="X54" s="202"/>
      <c r="Y54" s="156"/>
      <c r="Z54" s="157"/>
      <c r="AA54" s="156"/>
      <c r="AB54" s="188"/>
      <c r="AC54" s="188"/>
      <c r="AD54" s="157"/>
      <c r="AE54" s="203">
        <f t="shared" si="1"/>
        <v>1079</v>
      </c>
      <c r="AF54" s="170"/>
      <c r="AG54" s="169">
        <f t="shared" si="2"/>
        <v>1079</v>
      </c>
      <c r="AH54" s="170"/>
      <c r="AI54" s="169">
        <f t="shared" si="6"/>
        <v>1083</v>
      </c>
      <c r="AJ54" s="170"/>
      <c r="AK54" s="169">
        <f t="shared" si="3"/>
        <v>1079</v>
      </c>
      <c r="AL54" s="170"/>
      <c r="AM54" s="169">
        <f t="shared" si="4"/>
        <v>1079</v>
      </c>
      <c r="AN54" s="170"/>
      <c r="AO54" s="180"/>
      <c r="AP54" s="181"/>
      <c r="AQ54" s="181"/>
      <c r="AR54" s="181"/>
      <c r="AS54" s="181"/>
      <c r="AT54" s="181"/>
      <c r="AU54" s="181"/>
      <c r="AV54" s="181"/>
      <c r="AW54" s="181"/>
      <c r="AX54" s="181"/>
      <c r="AY54" s="181"/>
      <c r="AZ54" s="181"/>
      <c r="BA54" s="181"/>
      <c r="BB54" s="181"/>
      <c r="BC54" s="181"/>
      <c r="BD54" s="181"/>
      <c r="BE54" s="181"/>
      <c r="BF54" s="182"/>
      <c r="BG54" s="1" t="s">
        <v>139</v>
      </c>
      <c r="BH54" s="22" t="s">
        <v>134</v>
      </c>
      <c r="BI54" s="22" t="s">
        <v>152</v>
      </c>
      <c r="BJ54" s="1" t="s">
        <v>188</v>
      </c>
    </row>
    <row r="55" spans="2:62" x14ac:dyDescent="0.2">
      <c r="B55" s="137">
        <v>37987</v>
      </c>
      <c r="C55" s="137">
        <v>38336</v>
      </c>
      <c r="E55" s="171">
        <f>IF(B55&lt;&gt;"",YEAR(B55),"")</f>
        <v>2004</v>
      </c>
      <c r="F55" s="172"/>
      <c r="G55" s="214">
        <f>IF(B55&lt;&gt;"",C55-B55+1,0)</f>
        <v>350</v>
      </c>
      <c r="H55" s="215"/>
      <c r="I55" s="156"/>
      <c r="J55" s="157"/>
      <c r="K55" s="156"/>
      <c r="L55" s="157"/>
      <c r="M55" s="156"/>
      <c r="N55" s="157"/>
      <c r="O55" s="202"/>
      <c r="P55" s="202"/>
      <c r="Q55" s="202">
        <v>30</v>
      </c>
      <c r="R55" s="202"/>
      <c r="S55" s="199"/>
      <c r="T55" s="199"/>
      <c r="U55" s="202"/>
      <c r="V55" s="202"/>
      <c r="W55" s="202"/>
      <c r="X55" s="202"/>
      <c r="Y55" s="156"/>
      <c r="Z55" s="157"/>
      <c r="AA55" s="156">
        <v>30</v>
      </c>
      <c r="AB55" s="188"/>
      <c r="AC55" s="188"/>
      <c r="AD55" s="157"/>
      <c r="AE55" s="203">
        <f t="shared" si="1"/>
        <v>1399</v>
      </c>
      <c r="AF55" s="170"/>
      <c r="AG55" s="169">
        <f t="shared" si="2"/>
        <v>1399</v>
      </c>
      <c r="AH55" s="170"/>
      <c r="AI55" s="169">
        <f t="shared" si="6"/>
        <v>1433</v>
      </c>
      <c r="AJ55" s="170"/>
      <c r="AK55" s="169">
        <f t="shared" si="3"/>
        <v>1399</v>
      </c>
      <c r="AL55" s="170"/>
      <c r="AM55" s="169">
        <f t="shared" si="4"/>
        <v>1399</v>
      </c>
      <c r="AN55" s="170"/>
      <c r="AO55" s="180" t="s">
        <v>260</v>
      </c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81"/>
      <c r="BB55" s="181"/>
      <c r="BC55" s="181"/>
      <c r="BD55" s="181"/>
      <c r="BE55" s="181"/>
      <c r="BF55" s="182"/>
      <c r="BG55" s="1" t="s">
        <v>125</v>
      </c>
      <c r="BH55" s="22" t="s">
        <v>132</v>
      </c>
      <c r="BJ55" s="1" t="s">
        <v>189</v>
      </c>
    </row>
    <row r="56" spans="2:62" x14ac:dyDescent="0.2">
      <c r="B56" s="137"/>
      <c r="C56" s="137"/>
      <c r="E56" s="171" t="str">
        <f>IF(B56&lt;&gt;"",YEAR(B56),"")</f>
        <v/>
      </c>
      <c r="F56" s="172"/>
      <c r="G56" s="214">
        <f>IF(B56&lt;&gt;"",C56-B56+1,0)</f>
        <v>0</v>
      </c>
      <c r="H56" s="215"/>
      <c r="I56" s="156"/>
      <c r="J56" s="157"/>
      <c r="K56" s="156"/>
      <c r="L56" s="157"/>
      <c r="M56" s="156"/>
      <c r="N56" s="157"/>
      <c r="O56" s="156"/>
      <c r="P56" s="157"/>
      <c r="Q56" s="202"/>
      <c r="R56" s="202"/>
      <c r="S56" s="199"/>
      <c r="T56" s="199"/>
      <c r="U56" s="202"/>
      <c r="V56" s="202"/>
      <c r="W56" s="202"/>
      <c r="X56" s="202"/>
      <c r="Y56" s="156"/>
      <c r="Z56" s="157"/>
      <c r="AA56" s="156"/>
      <c r="AB56" s="188"/>
      <c r="AC56" s="188"/>
      <c r="AD56" s="157"/>
      <c r="AE56" s="203">
        <f t="shared" si="1"/>
        <v>1399</v>
      </c>
      <c r="AF56" s="170"/>
      <c r="AG56" s="169">
        <f t="shared" si="2"/>
        <v>1399</v>
      </c>
      <c r="AH56" s="170"/>
      <c r="AI56" s="169">
        <f t="shared" si="6"/>
        <v>1433</v>
      </c>
      <c r="AJ56" s="170"/>
      <c r="AK56" s="169">
        <f t="shared" si="3"/>
        <v>1399</v>
      </c>
      <c r="AL56" s="170"/>
      <c r="AM56" s="169">
        <f t="shared" si="4"/>
        <v>1399</v>
      </c>
      <c r="AN56" s="170"/>
      <c r="AO56" s="180" t="s">
        <v>261</v>
      </c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2"/>
      <c r="BG56" s="1" t="s">
        <v>126</v>
      </c>
      <c r="BH56" s="22" t="s">
        <v>129</v>
      </c>
      <c r="BJ56" s="1" t="s">
        <v>190</v>
      </c>
    </row>
    <row r="57" spans="2:62" x14ac:dyDescent="0.2">
      <c r="B57" s="137"/>
      <c r="C57" s="137"/>
      <c r="E57" s="171" t="str">
        <f t="shared" si="0"/>
        <v/>
      </c>
      <c r="F57" s="172"/>
      <c r="G57" s="214">
        <f t="shared" si="5"/>
        <v>0</v>
      </c>
      <c r="H57" s="215"/>
      <c r="I57" s="156"/>
      <c r="J57" s="157"/>
      <c r="K57" s="156"/>
      <c r="L57" s="157"/>
      <c r="M57" s="156"/>
      <c r="N57" s="157"/>
      <c r="O57" s="202"/>
      <c r="P57" s="202"/>
      <c r="Q57" s="202"/>
      <c r="R57" s="202"/>
      <c r="S57" s="199"/>
      <c r="T57" s="199"/>
      <c r="U57" s="202"/>
      <c r="V57" s="202"/>
      <c r="W57" s="202"/>
      <c r="X57" s="202"/>
      <c r="Y57" s="156"/>
      <c r="Z57" s="157"/>
      <c r="AA57" s="156"/>
      <c r="AB57" s="188"/>
      <c r="AC57" s="188"/>
      <c r="AD57" s="157"/>
      <c r="AE57" s="203">
        <f t="shared" si="1"/>
        <v>1399</v>
      </c>
      <c r="AF57" s="170"/>
      <c r="AG57" s="169">
        <f t="shared" si="2"/>
        <v>1399</v>
      </c>
      <c r="AH57" s="170"/>
      <c r="AI57" s="169">
        <f t="shared" si="6"/>
        <v>1433</v>
      </c>
      <c r="AJ57" s="170"/>
      <c r="AK57" s="169">
        <f t="shared" si="3"/>
        <v>1399</v>
      </c>
      <c r="AL57" s="170"/>
      <c r="AM57" s="169">
        <f t="shared" si="4"/>
        <v>1399</v>
      </c>
      <c r="AN57" s="170"/>
      <c r="AO57" s="180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2"/>
      <c r="BH57" s="22" t="s">
        <v>131</v>
      </c>
      <c r="BJ57" s="1" t="s">
        <v>191</v>
      </c>
    </row>
    <row r="58" spans="2:62" ht="13.5" thickBot="1" x14ac:dyDescent="0.25">
      <c r="B58" s="143"/>
      <c r="C58" s="143"/>
      <c r="E58" s="171" t="str">
        <f t="shared" si="0"/>
        <v/>
      </c>
      <c r="F58" s="213"/>
      <c r="G58" s="214">
        <f>IF(B58&lt;&gt;"",C58-B58+1,0)</f>
        <v>0</v>
      </c>
      <c r="H58" s="215"/>
      <c r="I58" s="156"/>
      <c r="J58" s="157"/>
      <c r="K58" s="156"/>
      <c r="L58" s="157"/>
      <c r="M58" s="156"/>
      <c r="N58" s="157"/>
      <c r="O58" s="156"/>
      <c r="P58" s="157"/>
      <c r="Q58" s="202"/>
      <c r="R58" s="202"/>
      <c r="S58" s="199"/>
      <c r="T58" s="199"/>
      <c r="U58" s="202"/>
      <c r="V58" s="202"/>
      <c r="W58" s="202"/>
      <c r="X58" s="202"/>
      <c r="Y58" s="220"/>
      <c r="Z58" s="221"/>
      <c r="AA58" s="156"/>
      <c r="AB58" s="188"/>
      <c r="AC58" s="188"/>
      <c r="AD58" s="157"/>
      <c r="AE58" s="203">
        <f t="shared" si="1"/>
        <v>1399</v>
      </c>
      <c r="AF58" s="170"/>
      <c r="AG58" s="169">
        <f>AE58</f>
        <v>1399</v>
      </c>
      <c r="AH58" s="170"/>
      <c r="AI58" s="169">
        <f t="shared" si="6"/>
        <v>1433</v>
      </c>
      <c r="AJ58" s="170"/>
      <c r="AK58" s="169">
        <f t="shared" si="3"/>
        <v>1399</v>
      </c>
      <c r="AL58" s="170"/>
      <c r="AM58" s="169">
        <f t="shared" si="4"/>
        <v>1399</v>
      </c>
      <c r="AN58" s="170"/>
      <c r="AO58" s="303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5"/>
      <c r="BH58" s="22" t="s">
        <v>130</v>
      </c>
      <c r="BJ58" s="37" t="s">
        <v>200</v>
      </c>
    </row>
    <row r="59" spans="2:62" s="72" customFormat="1" ht="8.1" customHeight="1" x14ac:dyDescent="0.2">
      <c r="E59" s="11">
        <v>12</v>
      </c>
      <c r="F59" s="73"/>
      <c r="G59" s="210">
        <f>SUM(G28:H58)</f>
        <v>1463</v>
      </c>
      <c r="H59" s="211"/>
      <c r="I59" s="210">
        <f>SUM(I28:J58)</f>
        <v>0</v>
      </c>
      <c r="J59" s="211"/>
      <c r="K59" s="210">
        <f>SUM(K28:L58)</f>
        <v>9</v>
      </c>
      <c r="L59" s="211"/>
      <c r="M59" s="210">
        <f>SUM(M28:N58)</f>
        <v>10</v>
      </c>
      <c r="N59" s="211"/>
      <c r="O59" s="210">
        <f>SUM(O28:P58)</f>
        <v>0</v>
      </c>
      <c r="P59" s="211"/>
      <c r="Q59" s="210">
        <f>SUM(Q28:R58)</f>
        <v>45</v>
      </c>
      <c r="R59" s="211"/>
      <c r="S59" s="210">
        <f>SUM(S28:T58)</f>
        <v>0</v>
      </c>
      <c r="T59" s="211"/>
      <c r="U59" s="210">
        <f>SUM(U28:V58)</f>
        <v>0</v>
      </c>
      <c r="V59" s="211"/>
      <c r="W59" s="210">
        <f>SUM(W28:X58)</f>
        <v>0</v>
      </c>
      <c r="X59" s="211"/>
      <c r="Y59" s="210">
        <f>SUM(Y28:Z58)</f>
        <v>0</v>
      </c>
      <c r="Z59" s="211"/>
      <c r="AA59" s="210">
        <f>SUM(AA28:AD58)</f>
        <v>34</v>
      </c>
      <c r="AB59" s="217"/>
      <c r="AC59" s="217"/>
      <c r="AD59" s="211"/>
      <c r="AE59" s="204">
        <f>LARGE(AE28:AF58,1)</f>
        <v>1399</v>
      </c>
      <c r="AF59" s="205"/>
      <c r="AG59" s="204">
        <f>LARGE(AG28:AH58,1)</f>
        <v>1399</v>
      </c>
      <c r="AH59" s="205"/>
      <c r="AI59" s="204">
        <f>LARGE(AI28:AJ58,1)</f>
        <v>1433</v>
      </c>
      <c r="AJ59" s="205"/>
      <c r="AK59" s="204">
        <f>LARGE(AK28:AL58,1)</f>
        <v>1399</v>
      </c>
      <c r="AL59" s="205"/>
      <c r="AM59" s="204">
        <f>LARGE(AM28:AN58,1)</f>
        <v>1399</v>
      </c>
      <c r="AN59" s="216"/>
      <c r="AO59" s="11">
        <v>13</v>
      </c>
      <c r="AP59" s="74"/>
      <c r="AQ59" s="75"/>
      <c r="AR59" s="75"/>
      <c r="AS59" s="75"/>
      <c r="AT59" s="75"/>
      <c r="AU59" s="75"/>
      <c r="AV59" s="75"/>
      <c r="AW59" s="14"/>
      <c r="AX59" s="74"/>
      <c r="AY59" s="75"/>
      <c r="AZ59" s="75"/>
      <c r="BA59" s="75"/>
      <c r="BB59" s="75"/>
      <c r="BC59" s="75"/>
      <c r="BD59" s="75"/>
      <c r="BE59" s="75"/>
      <c r="BF59" s="76"/>
      <c r="BJ59" s="1" t="s">
        <v>192</v>
      </c>
    </row>
    <row r="60" spans="2:62" ht="6" customHeight="1" x14ac:dyDescent="0.2">
      <c r="E60" s="176" t="s">
        <v>81</v>
      </c>
      <c r="F60" s="177"/>
      <c r="G60" s="171"/>
      <c r="H60" s="172"/>
      <c r="I60" s="171"/>
      <c r="J60" s="172"/>
      <c r="K60" s="171"/>
      <c r="L60" s="172"/>
      <c r="M60" s="171"/>
      <c r="N60" s="172"/>
      <c r="O60" s="171"/>
      <c r="P60" s="172"/>
      <c r="Q60" s="171"/>
      <c r="R60" s="172"/>
      <c r="S60" s="171"/>
      <c r="T60" s="172"/>
      <c r="U60" s="171"/>
      <c r="V60" s="172"/>
      <c r="W60" s="171"/>
      <c r="X60" s="172"/>
      <c r="Y60" s="171"/>
      <c r="Z60" s="172"/>
      <c r="AA60" s="171"/>
      <c r="AB60" s="218"/>
      <c r="AC60" s="218"/>
      <c r="AD60" s="172"/>
      <c r="AE60" s="206"/>
      <c r="AF60" s="207"/>
      <c r="AG60" s="206"/>
      <c r="AH60" s="207"/>
      <c r="AI60" s="206"/>
      <c r="AJ60" s="207"/>
      <c r="AK60" s="206"/>
      <c r="AL60" s="207"/>
      <c r="AM60" s="206"/>
      <c r="AN60" s="207"/>
      <c r="AO60" s="39"/>
      <c r="AP60" s="77"/>
      <c r="AQ60" s="77"/>
      <c r="AR60" s="77"/>
      <c r="AS60" s="77"/>
      <c r="AT60" s="77"/>
      <c r="AU60" s="77"/>
      <c r="AV60" s="78"/>
      <c r="AW60" s="9"/>
      <c r="AX60" s="78"/>
      <c r="AY60" s="77"/>
      <c r="AZ60" s="77"/>
      <c r="BA60" s="77"/>
      <c r="BB60" s="79"/>
      <c r="BC60" s="77"/>
      <c r="BD60" s="77"/>
      <c r="BE60" s="78"/>
      <c r="BF60" s="80"/>
      <c r="BJ60" s="72" t="s">
        <v>193</v>
      </c>
    </row>
    <row r="61" spans="2:62" ht="6" customHeight="1" x14ac:dyDescent="0.2">
      <c r="E61" s="176"/>
      <c r="F61" s="177"/>
      <c r="G61" s="171"/>
      <c r="H61" s="172"/>
      <c r="I61" s="171"/>
      <c r="J61" s="172"/>
      <c r="K61" s="171"/>
      <c r="L61" s="172"/>
      <c r="M61" s="171"/>
      <c r="N61" s="172"/>
      <c r="O61" s="171"/>
      <c r="P61" s="172"/>
      <c r="Q61" s="171"/>
      <c r="R61" s="172"/>
      <c r="S61" s="171"/>
      <c r="T61" s="172"/>
      <c r="U61" s="171"/>
      <c r="V61" s="172"/>
      <c r="W61" s="171"/>
      <c r="X61" s="172"/>
      <c r="Y61" s="171"/>
      <c r="Z61" s="172"/>
      <c r="AA61" s="171"/>
      <c r="AB61" s="218"/>
      <c r="AC61" s="218"/>
      <c r="AD61" s="172"/>
      <c r="AE61" s="206"/>
      <c r="AF61" s="207"/>
      <c r="AG61" s="206"/>
      <c r="AH61" s="207"/>
      <c r="AI61" s="206"/>
      <c r="AJ61" s="207"/>
      <c r="AK61" s="206"/>
      <c r="AL61" s="207"/>
      <c r="AM61" s="206"/>
      <c r="AN61" s="207"/>
      <c r="AO61" s="39"/>
      <c r="AP61" s="77"/>
      <c r="AQ61" s="77"/>
      <c r="AR61" s="77"/>
      <c r="AS61" s="77"/>
      <c r="AT61" s="77"/>
      <c r="AU61" s="77"/>
      <c r="AV61" s="78"/>
      <c r="AW61" s="9"/>
      <c r="AX61" s="78"/>
      <c r="AY61" s="77"/>
      <c r="AZ61" s="77"/>
      <c r="BA61" s="77"/>
      <c r="BB61" s="77"/>
      <c r="BC61" s="77"/>
      <c r="BD61" s="77"/>
      <c r="BE61" s="78"/>
      <c r="BF61" s="80"/>
      <c r="BJ61" s="1" t="s">
        <v>194</v>
      </c>
    </row>
    <row r="62" spans="2:62" ht="6" customHeight="1" x14ac:dyDescent="0.2">
      <c r="E62" s="176"/>
      <c r="F62" s="177"/>
      <c r="G62" s="171"/>
      <c r="H62" s="172"/>
      <c r="I62" s="171"/>
      <c r="J62" s="172"/>
      <c r="K62" s="171"/>
      <c r="L62" s="172"/>
      <c r="M62" s="171"/>
      <c r="N62" s="172"/>
      <c r="O62" s="171"/>
      <c r="P62" s="172"/>
      <c r="Q62" s="171"/>
      <c r="R62" s="172"/>
      <c r="S62" s="171"/>
      <c r="T62" s="172"/>
      <c r="U62" s="171"/>
      <c r="V62" s="172"/>
      <c r="W62" s="171"/>
      <c r="X62" s="172"/>
      <c r="Y62" s="171"/>
      <c r="Z62" s="172"/>
      <c r="AA62" s="171"/>
      <c r="AB62" s="218"/>
      <c r="AC62" s="218"/>
      <c r="AD62" s="172"/>
      <c r="AE62" s="206"/>
      <c r="AF62" s="207"/>
      <c r="AG62" s="206"/>
      <c r="AH62" s="207"/>
      <c r="AI62" s="206"/>
      <c r="AJ62" s="207"/>
      <c r="AK62" s="206"/>
      <c r="AL62" s="207"/>
      <c r="AM62" s="206"/>
      <c r="AN62" s="207"/>
      <c r="AO62" s="39"/>
      <c r="AP62" s="81"/>
      <c r="AQ62" s="81"/>
      <c r="AR62" s="81"/>
      <c r="AS62" s="81"/>
      <c r="AT62" s="81"/>
      <c r="AU62" s="81"/>
      <c r="AV62" s="78"/>
      <c r="AX62" s="78"/>
      <c r="AY62" s="81"/>
      <c r="AZ62" s="81"/>
      <c r="BA62" s="81"/>
      <c r="BB62" s="81"/>
      <c r="BC62" s="81"/>
      <c r="BD62" s="81"/>
      <c r="BE62" s="78"/>
      <c r="BF62" s="80"/>
      <c r="BJ62" s="1" t="s">
        <v>195</v>
      </c>
    </row>
    <row r="63" spans="2:62" ht="6" customHeight="1" x14ac:dyDescent="0.2">
      <c r="E63" s="178"/>
      <c r="F63" s="179"/>
      <c r="G63" s="212"/>
      <c r="H63" s="213"/>
      <c r="I63" s="212"/>
      <c r="J63" s="213"/>
      <c r="K63" s="212"/>
      <c r="L63" s="213"/>
      <c r="M63" s="212"/>
      <c r="N63" s="213"/>
      <c r="O63" s="212"/>
      <c r="P63" s="213"/>
      <c r="Q63" s="212"/>
      <c r="R63" s="213"/>
      <c r="S63" s="212"/>
      <c r="T63" s="213"/>
      <c r="U63" s="212"/>
      <c r="V63" s="213"/>
      <c r="W63" s="212"/>
      <c r="X63" s="213"/>
      <c r="Y63" s="212"/>
      <c r="Z63" s="213"/>
      <c r="AA63" s="212"/>
      <c r="AB63" s="219"/>
      <c r="AC63" s="219"/>
      <c r="AD63" s="213"/>
      <c r="AE63" s="208"/>
      <c r="AF63" s="209"/>
      <c r="AG63" s="208"/>
      <c r="AH63" s="209"/>
      <c r="AI63" s="208"/>
      <c r="AJ63" s="209"/>
      <c r="AK63" s="208"/>
      <c r="AL63" s="209"/>
      <c r="AM63" s="208"/>
      <c r="AN63" s="209"/>
      <c r="AO63" s="43"/>
      <c r="AP63" s="228" t="s">
        <v>61</v>
      </c>
      <c r="AQ63" s="228"/>
      <c r="AR63" s="228"/>
      <c r="AS63" s="228"/>
      <c r="AT63" s="228"/>
      <c r="AU63" s="228"/>
      <c r="AV63" s="82"/>
      <c r="AW63" s="48"/>
      <c r="AX63" s="83"/>
      <c r="AY63" s="228" t="s">
        <v>62</v>
      </c>
      <c r="AZ63" s="228"/>
      <c r="BA63" s="228"/>
      <c r="BB63" s="228"/>
      <c r="BC63" s="228"/>
      <c r="BD63" s="228"/>
      <c r="BE63" s="84"/>
      <c r="BF63" s="85"/>
      <c r="BJ63" s="1" t="s">
        <v>214</v>
      </c>
    </row>
    <row r="64" spans="2:62" ht="6" customHeight="1" x14ac:dyDescent="0.2">
      <c r="E64" s="295" t="s">
        <v>76</v>
      </c>
      <c r="F64" s="295"/>
      <c r="G64" s="295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29"/>
      <c r="AA64" s="29"/>
      <c r="AB64" s="29"/>
      <c r="AC64" s="29"/>
      <c r="AD64" s="29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P64" s="26"/>
      <c r="AQ64" s="26"/>
      <c r="AR64" s="26"/>
      <c r="AS64" s="26"/>
      <c r="AT64" s="26"/>
      <c r="AU64" s="26"/>
      <c r="AV64" s="78"/>
      <c r="AX64" s="86"/>
      <c r="AY64" s="26"/>
      <c r="AZ64" s="26"/>
      <c r="BA64" s="26"/>
      <c r="BB64" s="26"/>
      <c r="BC64" s="26"/>
      <c r="BD64" s="296" t="s">
        <v>267</v>
      </c>
      <c r="BE64" s="296"/>
      <c r="BF64" s="296"/>
      <c r="BJ64" s="1" t="s">
        <v>196</v>
      </c>
    </row>
    <row r="66" spans="59:59" x14ac:dyDescent="0.2">
      <c r="BG66" s="22" t="s">
        <v>280</v>
      </c>
    </row>
  </sheetData>
  <sheetProtection algorithmName="SHA-512" hashValue="lIgGTEHcJAEKmlJvr1IOPcQI7AWByu2rcjCtOik2ZzTaTfjCc0f3iZSV5ZukS6h3dZjEUD7YF7u1Uq5hw/xvJw==" saltValue="CTUAMvSob3Reh8HWUpZvsw==" spinCount="100000" sheet="1" objects="1" scenarios="1"/>
  <sortState xmlns:xlrd2="http://schemas.microsoft.com/office/spreadsheetml/2017/richdata2" ref="BJ3:BL64">
    <sortCondition ref="BJ3:BJ64"/>
  </sortState>
  <mergeCells count="685">
    <mergeCell ref="AO34:BF34"/>
    <mergeCell ref="AO35:BF35"/>
    <mergeCell ref="AA56:AD56"/>
    <mergeCell ref="AM53:AN53"/>
    <mergeCell ref="AK51:AL51"/>
    <mergeCell ref="AM51:AN51"/>
    <mergeCell ref="AM52:AN52"/>
    <mergeCell ref="AK52:AL52"/>
    <mergeCell ref="AK56:AL56"/>
    <mergeCell ref="AI39:AJ39"/>
    <mergeCell ref="AM39:AN39"/>
    <mergeCell ref="AA47:AD47"/>
    <mergeCell ref="AG51:AH51"/>
    <mergeCell ref="AA55:AD55"/>
    <mergeCell ref="AO38:BF38"/>
    <mergeCell ref="AO39:BF39"/>
    <mergeCell ref="AO40:BF40"/>
    <mergeCell ref="AO36:BF36"/>
    <mergeCell ref="AO46:BF46"/>
    <mergeCell ref="AO41:BF41"/>
    <mergeCell ref="AO42:BF42"/>
    <mergeCell ref="AO45:BF45"/>
    <mergeCell ref="AO37:BF37"/>
    <mergeCell ref="AO43:BF43"/>
    <mergeCell ref="AO57:BF57"/>
    <mergeCell ref="AO58:BF58"/>
    <mergeCell ref="AO51:BF51"/>
    <mergeCell ref="AO52:BF52"/>
    <mergeCell ref="AO53:BF53"/>
    <mergeCell ref="AO54:BF54"/>
    <mergeCell ref="AO55:BF55"/>
    <mergeCell ref="AO56:BF56"/>
    <mergeCell ref="AO47:BF47"/>
    <mergeCell ref="AO48:BF48"/>
    <mergeCell ref="AO49:BF49"/>
    <mergeCell ref="AO50:BF50"/>
    <mergeCell ref="AA43:AD43"/>
    <mergeCell ref="AA44:AD44"/>
    <mergeCell ref="Y40:Z40"/>
    <mergeCell ref="AA45:AD45"/>
    <mergeCell ref="AA46:AD46"/>
    <mergeCell ref="AE36:AF36"/>
    <mergeCell ref="AG41:AH41"/>
    <mergeCell ref="AI42:AJ42"/>
    <mergeCell ref="AI40:AJ40"/>
    <mergeCell ref="Q36:R36"/>
    <mergeCell ref="Q40:R40"/>
    <mergeCell ref="S36:T36"/>
    <mergeCell ref="U36:V36"/>
    <mergeCell ref="W36:X36"/>
    <mergeCell ref="S39:T39"/>
    <mergeCell ref="W39:X39"/>
    <mergeCell ref="W38:X38"/>
    <mergeCell ref="Q38:R38"/>
    <mergeCell ref="S38:T38"/>
    <mergeCell ref="Q39:R39"/>
    <mergeCell ref="S37:T37"/>
    <mergeCell ref="Q37:R37"/>
    <mergeCell ref="AO44:BF44"/>
    <mergeCell ref="E13:J13"/>
    <mergeCell ref="X18:Z18"/>
    <mergeCell ref="E14:AB15"/>
    <mergeCell ref="E11:J11"/>
    <mergeCell ref="AI11:AK11"/>
    <mergeCell ref="AH10:AK10"/>
    <mergeCell ref="E64:G64"/>
    <mergeCell ref="BD64:BF64"/>
    <mergeCell ref="BA18:BB18"/>
    <mergeCell ref="BD18:BE18"/>
    <mergeCell ref="BB14:BC14"/>
    <mergeCell ref="I26:N26"/>
    <mergeCell ref="AI48:AJ48"/>
    <mergeCell ref="J24:X25"/>
    <mergeCell ref="AF24:AN25"/>
    <mergeCell ref="AG31:AH31"/>
    <mergeCell ref="F17:T17"/>
    <mergeCell ref="AY17:BF17"/>
    <mergeCell ref="AY20:BF20"/>
    <mergeCell ref="U18:V18"/>
    <mergeCell ref="AP63:AU63"/>
    <mergeCell ref="AY63:BD63"/>
    <mergeCell ref="AI53:AJ53"/>
    <mergeCell ref="AM42:AN42"/>
    <mergeCell ref="AM38:AN38"/>
    <mergeCell ref="AO29:BF29"/>
    <mergeCell ref="AE54:AF54"/>
    <mergeCell ref="F9:G9"/>
    <mergeCell ref="AC9:AE9"/>
    <mergeCell ref="AH9:AI9"/>
    <mergeCell ref="AR9:AU9"/>
    <mergeCell ref="AC10:AG10"/>
    <mergeCell ref="AC12:AE12"/>
    <mergeCell ref="AF12:AH12"/>
    <mergeCell ref="AI12:AK12"/>
    <mergeCell ref="AL12:AQ12"/>
    <mergeCell ref="AR12:AU12"/>
    <mergeCell ref="E10:AB10"/>
    <mergeCell ref="E12:AB12"/>
    <mergeCell ref="Y50:Z50"/>
    <mergeCell ref="W34:X34"/>
    <mergeCell ref="AI50:AJ50"/>
    <mergeCell ref="AG49:AH49"/>
    <mergeCell ref="AG48:AH48"/>
    <mergeCell ref="W49:X49"/>
    <mergeCell ref="W48:X48"/>
    <mergeCell ref="AE47:AF47"/>
    <mergeCell ref="Y52:Z52"/>
    <mergeCell ref="U52:V52"/>
    <mergeCell ref="AA52:AD52"/>
    <mergeCell ref="AI44:AJ44"/>
    <mergeCell ref="V7:AM7"/>
    <mergeCell ref="AN7:AR7"/>
    <mergeCell ref="AV13:AW13"/>
    <mergeCell ref="AA42:AD42"/>
    <mergeCell ref="U37:V37"/>
    <mergeCell ref="W37:X37"/>
    <mergeCell ref="W35:X35"/>
    <mergeCell ref="U39:V39"/>
    <mergeCell ref="U38:V38"/>
    <mergeCell ref="U42:V42"/>
    <mergeCell ref="W32:X32"/>
    <mergeCell ref="W33:X33"/>
    <mergeCell ref="U33:V33"/>
    <mergeCell ref="U29:V29"/>
    <mergeCell ref="AK41:AL41"/>
    <mergeCell ref="AK39:AL39"/>
    <mergeCell ref="AK42:AL42"/>
    <mergeCell ref="AE41:AF41"/>
    <mergeCell ref="AK40:AL40"/>
    <mergeCell ref="AM40:AN40"/>
    <mergeCell ref="S54:T54"/>
    <mergeCell ref="M53:N53"/>
    <mergeCell ref="G51:H51"/>
    <mergeCell ref="I51:J51"/>
    <mergeCell ref="K51:L51"/>
    <mergeCell ref="Q52:R52"/>
    <mergeCell ref="E54:F54"/>
    <mergeCell ref="G54:H54"/>
    <mergeCell ref="I54:J54"/>
    <mergeCell ref="K54:L54"/>
    <mergeCell ref="O54:P54"/>
    <mergeCell ref="E53:F53"/>
    <mergeCell ref="G53:H53"/>
    <mergeCell ref="E52:F52"/>
    <mergeCell ref="G52:H52"/>
    <mergeCell ref="I52:J52"/>
    <mergeCell ref="K52:L52"/>
    <mergeCell ref="O51:P51"/>
    <mergeCell ref="S52:T52"/>
    <mergeCell ref="E51:F51"/>
    <mergeCell ref="Q53:R53"/>
    <mergeCell ref="I53:J53"/>
    <mergeCell ref="K53:L53"/>
    <mergeCell ref="O53:P53"/>
    <mergeCell ref="S53:T53"/>
    <mergeCell ref="G50:H50"/>
    <mergeCell ref="W53:X53"/>
    <mergeCell ref="G46:H46"/>
    <mergeCell ref="Q49:R49"/>
    <mergeCell ref="M49:N49"/>
    <mergeCell ref="U49:V49"/>
    <mergeCell ref="I49:J49"/>
    <mergeCell ref="K49:L49"/>
    <mergeCell ref="Q50:R50"/>
    <mergeCell ref="O50:P50"/>
    <mergeCell ref="O49:P49"/>
    <mergeCell ref="S50:T50"/>
    <mergeCell ref="U50:V50"/>
    <mergeCell ref="S49:T49"/>
    <mergeCell ref="Q47:R47"/>
    <mergeCell ref="U46:V46"/>
    <mergeCell ref="Q48:R48"/>
    <mergeCell ref="I50:J50"/>
    <mergeCell ref="K50:L50"/>
    <mergeCell ref="E49:F49"/>
    <mergeCell ref="G49:H49"/>
    <mergeCell ref="E50:F50"/>
    <mergeCell ref="S48:T48"/>
    <mergeCell ref="AG47:AH47"/>
    <mergeCell ref="AE46:AF46"/>
    <mergeCell ref="AG46:AH46"/>
    <mergeCell ref="W46:X46"/>
    <mergeCell ref="W47:X47"/>
    <mergeCell ref="Y47:Z47"/>
    <mergeCell ref="E48:F48"/>
    <mergeCell ref="G48:H48"/>
    <mergeCell ref="I48:J48"/>
    <mergeCell ref="K48:L48"/>
    <mergeCell ref="O48:P48"/>
    <mergeCell ref="E47:F47"/>
    <mergeCell ref="G47:H47"/>
    <mergeCell ref="I47:J47"/>
    <mergeCell ref="K47:L47"/>
    <mergeCell ref="M48:N48"/>
    <mergeCell ref="O47:P47"/>
    <mergeCell ref="K46:L46"/>
    <mergeCell ref="M46:N46"/>
    <mergeCell ref="AA49:AD49"/>
    <mergeCell ref="I45:J45"/>
    <mergeCell ref="K45:L45"/>
    <mergeCell ref="S46:T46"/>
    <mergeCell ref="Q46:R46"/>
    <mergeCell ref="O46:P46"/>
    <mergeCell ref="I37:J37"/>
    <mergeCell ref="K37:L37"/>
    <mergeCell ref="O37:P37"/>
    <mergeCell ref="K43:L43"/>
    <mergeCell ref="M42:N42"/>
    <mergeCell ref="Q45:R45"/>
    <mergeCell ref="S45:T45"/>
    <mergeCell ref="I42:J42"/>
    <mergeCell ref="K42:L42"/>
    <mergeCell ref="O41:P41"/>
    <mergeCell ref="O42:P42"/>
    <mergeCell ref="E45:F45"/>
    <mergeCell ref="G45:H45"/>
    <mergeCell ref="O45:P45"/>
    <mergeCell ref="S44:T44"/>
    <mergeCell ref="E46:F46"/>
    <mergeCell ref="I46:J46"/>
    <mergeCell ref="O44:P44"/>
    <mergeCell ref="I39:J39"/>
    <mergeCell ref="K39:L39"/>
    <mergeCell ref="O39:P39"/>
    <mergeCell ref="E41:F41"/>
    <mergeCell ref="G41:H41"/>
    <mergeCell ref="I41:J41"/>
    <mergeCell ref="K41:L41"/>
    <mergeCell ref="M44:N44"/>
    <mergeCell ref="Q44:R44"/>
    <mergeCell ref="O43:P43"/>
    <mergeCell ref="E44:F44"/>
    <mergeCell ref="G44:H44"/>
    <mergeCell ref="I44:J44"/>
    <mergeCell ref="K44:L44"/>
    <mergeCell ref="E43:F43"/>
    <mergeCell ref="G43:H43"/>
    <mergeCell ref="I43:J43"/>
    <mergeCell ref="E40:F40"/>
    <mergeCell ref="G40:H40"/>
    <mergeCell ref="I40:J40"/>
    <mergeCell ref="K40:L40"/>
    <mergeCell ref="O40:P40"/>
    <mergeCell ref="G38:H38"/>
    <mergeCell ref="E37:F37"/>
    <mergeCell ref="G37:H37"/>
    <mergeCell ref="K35:L35"/>
    <mergeCell ref="E39:F39"/>
    <mergeCell ref="G39:H39"/>
    <mergeCell ref="I35:J35"/>
    <mergeCell ref="O35:P35"/>
    <mergeCell ref="E38:F38"/>
    <mergeCell ref="I38:J38"/>
    <mergeCell ref="K38:L38"/>
    <mergeCell ref="O38:P38"/>
    <mergeCell ref="M39:N39"/>
    <mergeCell ref="K36:L36"/>
    <mergeCell ref="O36:P36"/>
    <mergeCell ref="E36:F36"/>
    <mergeCell ref="G36:H36"/>
    <mergeCell ref="I36:J36"/>
    <mergeCell ref="G33:H33"/>
    <mergeCell ref="I33:J33"/>
    <mergeCell ref="K33:L33"/>
    <mergeCell ref="E32:F32"/>
    <mergeCell ref="G32:H32"/>
    <mergeCell ref="I32:J32"/>
    <mergeCell ref="K32:L32"/>
    <mergeCell ref="O32:P32"/>
    <mergeCell ref="G31:H31"/>
    <mergeCell ref="I31:J31"/>
    <mergeCell ref="E31:F31"/>
    <mergeCell ref="M31:N31"/>
    <mergeCell ref="M32:N32"/>
    <mergeCell ref="M33:N33"/>
    <mergeCell ref="K31:L31"/>
    <mergeCell ref="O31:P31"/>
    <mergeCell ref="AM31:AN31"/>
    <mergeCell ref="AM30:AN30"/>
    <mergeCell ref="S33:T33"/>
    <mergeCell ref="Q35:R35"/>
    <mergeCell ref="Q30:R30"/>
    <mergeCell ref="Y34:Z34"/>
    <mergeCell ref="Y35:Z35"/>
    <mergeCell ref="Q29:R29"/>
    <mergeCell ref="S29:T29"/>
    <mergeCell ref="Q32:R32"/>
    <mergeCell ref="S32:T32"/>
    <mergeCell ref="U32:V32"/>
    <mergeCell ref="S30:T30"/>
    <mergeCell ref="AE32:AF32"/>
    <mergeCell ref="S35:T35"/>
    <mergeCell ref="U35:V35"/>
    <mergeCell ref="W30:X30"/>
    <mergeCell ref="AG32:AH32"/>
    <mergeCell ref="AE34:AF34"/>
    <mergeCell ref="W31:X31"/>
    <mergeCell ref="U31:V31"/>
    <mergeCell ref="S31:T31"/>
    <mergeCell ref="Q31:R31"/>
    <mergeCell ref="U34:V34"/>
    <mergeCell ref="AU18:AV18"/>
    <mergeCell ref="AE28:AF28"/>
    <mergeCell ref="Q27:R27"/>
    <mergeCell ref="M21:N21"/>
    <mergeCell ref="R18:S18"/>
    <mergeCell ref="R21:S21"/>
    <mergeCell ref="U21:V21"/>
    <mergeCell ref="M18:N18"/>
    <mergeCell ref="W29:X29"/>
    <mergeCell ref="Q28:R28"/>
    <mergeCell ref="S28:T28"/>
    <mergeCell ref="U28:V28"/>
    <mergeCell ref="W26:X27"/>
    <mergeCell ref="W28:X28"/>
    <mergeCell ref="U26:V27"/>
    <mergeCell ref="M29:N29"/>
    <mergeCell ref="AA25:AA27"/>
    <mergeCell ref="Y24:Z27"/>
    <mergeCell ref="AE29:AF29"/>
    <mergeCell ref="AG18:AH18"/>
    <mergeCell ref="AE26:AF27"/>
    <mergeCell ref="AD18:AE18"/>
    <mergeCell ref="AM26:AN27"/>
    <mergeCell ref="AK29:AL29"/>
    <mergeCell ref="AL11:AO11"/>
    <mergeCell ref="AR11:AU11"/>
    <mergeCell ref="AV11:AX11"/>
    <mergeCell ref="AZ11:BD11"/>
    <mergeCell ref="AL13:AP13"/>
    <mergeCell ref="AZ13:BF13"/>
    <mergeCell ref="AR13:AU13"/>
    <mergeCell ref="AV14:AY15"/>
    <mergeCell ref="AR14:AU15"/>
    <mergeCell ref="AL14:AQ15"/>
    <mergeCell ref="AV9:AY9"/>
    <mergeCell ref="AL9:AQ9"/>
    <mergeCell ref="AJ21:AK21"/>
    <mergeCell ref="AO18:AP18"/>
    <mergeCell ref="AO21:AP21"/>
    <mergeCell ref="AG21:AH21"/>
    <mergeCell ref="X21:Z21"/>
    <mergeCell ref="AF11:AH11"/>
    <mergeCell ref="AU21:AV21"/>
    <mergeCell ref="AR21:AS21"/>
    <mergeCell ref="AC11:AE11"/>
    <mergeCell ref="AC13:AE13"/>
    <mergeCell ref="AR18:AS18"/>
    <mergeCell ref="AC14:AK15"/>
    <mergeCell ref="AJ18:AK18"/>
    <mergeCell ref="AX21:BF22"/>
    <mergeCell ref="AZ12:BF12"/>
    <mergeCell ref="AV12:AY12"/>
    <mergeCell ref="AL10:AQ10"/>
    <mergeCell ref="AR10:AU10"/>
    <mergeCell ref="AV10:AY10"/>
    <mergeCell ref="AZ10:BF10"/>
    <mergeCell ref="AZ9:BD9"/>
    <mergeCell ref="BF14:BF15"/>
    <mergeCell ref="E56:F56"/>
    <mergeCell ref="G56:H56"/>
    <mergeCell ref="I56:J56"/>
    <mergeCell ref="K56:L56"/>
    <mergeCell ref="O55:P55"/>
    <mergeCell ref="AA31:AD31"/>
    <mergeCell ref="G42:H42"/>
    <mergeCell ref="M37:N37"/>
    <mergeCell ref="M41:N41"/>
    <mergeCell ref="Y41:Z41"/>
    <mergeCell ref="Y42:Z42"/>
    <mergeCell ref="Y36:Z36"/>
    <mergeCell ref="Q33:R33"/>
    <mergeCell ref="W40:X40"/>
    <mergeCell ref="E34:F34"/>
    <mergeCell ref="Q34:R34"/>
    <mergeCell ref="S34:T34"/>
    <mergeCell ref="E35:F35"/>
    <mergeCell ref="G35:H35"/>
    <mergeCell ref="G34:H34"/>
    <mergeCell ref="I34:J34"/>
    <mergeCell ref="K34:L34"/>
    <mergeCell ref="O34:P34"/>
    <mergeCell ref="O33:P33"/>
    <mergeCell ref="G18:H18"/>
    <mergeCell ref="G21:H21"/>
    <mergeCell ref="J18:K18"/>
    <mergeCell ref="J21:K21"/>
    <mergeCell ref="M54:N54"/>
    <mergeCell ref="S41:T41"/>
    <mergeCell ref="S40:T40"/>
    <mergeCell ref="E55:F55"/>
    <mergeCell ref="G55:H55"/>
    <mergeCell ref="I55:J55"/>
    <mergeCell ref="K55:L55"/>
    <mergeCell ref="I27:J27"/>
    <mergeCell ref="K27:L27"/>
    <mergeCell ref="M30:N30"/>
    <mergeCell ref="E30:F30"/>
    <mergeCell ref="G30:H30"/>
    <mergeCell ref="I30:J30"/>
    <mergeCell ref="K30:L30"/>
    <mergeCell ref="G29:H29"/>
    <mergeCell ref="O30:P30"/>
    <mergeCell ref="K29:L29"/>
    <mergeCell ref="O29:P29"/>
    <mergeCell ref="I29:J29"/>
    <mergeCell ref="E33:F33"/>
    <mergeCell ref="AE50:AF50"/>
    <mergeCell ref="AE55:AF55"/>
    <mergeCell ref="AG54:AH54"/>
    <mergeCell ref="Q55:R55"/>
    <mergeCell ref="M55:N55"/>
    <mergeCell ref="U56:V56"/>
    <mergeCell ref="M56:N56"/>
    <mergeCell ref="O56:P56"/>
    <mergeCell ref="O26:T26"/>
    <mergeCell ref="U30:V30"/>
    <mergeCell ref="AG39:AH39"/>
    <mergeCell ref="AG37:AH37"/>
    <mergeCell ref="AE38:AF38"/>
    <mergeCell ref="AG38:AH38"/>
    <mergeCell ref="AE30:AF30"/>
    <mergeCell ref="AG35:AH35"/>
    <mergeCell ref="AE35:AF35"/>
    <mergeCell ref="AE31:AF31"/>
    <mergeCell ref="AG29:AH29"/>
    <mergeCell ref="AG28:AH28"/>
    <mergeCell ref="M34:N34"/>
    <mergeCell ref="O52:P52"/>
    <mergeCell ref="M52:N52"/>
    <mergeCell ref="W52:X52"/>
    <mergeCell ref="AD21:AE21"/>
    <mergeCell ref="Y43:Z43"/>
    <mergeCell ref="AK32:AL32"/>
    <mergeCell ref="AK35:AL35"/>
    <mergeCell ref="AI37:AJ37"/>
    <mergeCell ref="AI38:AJ38"/>
    <mergeCell ref="AM37:AN37"/>
    <mergeCell ref="AI34:AJ34"/>
    <mergeCell ref="AM33:AN33"/>
    <mergeCell ref="AI36:AJ36"/>
    <mergeCell ref="AI35:AJ35"/>
    <mergeCell ref="AM32:AN32"/>
    <mergeCell ref="AI32:AJ32"/>
    <mergeCell ref="AK33:AL33"/>
    <mergeCell ref="AM34:AN34"/>
    <mergeCell ref="AM36:AN36"/>
    <mergeCell ref="AI31:AJ31"/>
    <mergeCell ref="AM29:AN29"/>
    <mergeCell ref="AK28:AL28"/>
    <mergeCell ref="AM28:AN28"/>
    <mergeCell ref="AI28:AJ28"/>
    <mergeCell ref="AI29:AJ29"/>
    <mergeCell ref="AK26:AL27"/>
    <mergeCell ref="AK31:AL31"/>
    <mergeCell ref="AK45:AL45"/>
    <mergeCell ref="AK37:AL37"/>
    <mergeCell ref="AK38:AL38"/>
    <mergeCell ref="AK54:AL54"/>
    <mergeCell ref="AG52:AH52"/>
    <mergeCell ref="AG53:AH53"/>
    <mergeCell ref="AE52:AF52"/>
    <mergeCell ref="AG42:AH42"/>
    <mergeCell ref="AE48:AF48"/>
    <mergeCell ref="AI46:AJ46"/>
    <mergeCell ref="AE40:AF40"/>
    <mergeCell ref="AG40:AH40"/>
    <mergeCell ref="AE39:AF39"/>
    <mergeCell ref="AI41:AJ41"/>
    <mergeCell ref="AG43:AH43"/>
    <mergeCell ref="AE43:AF43"/>
    <mergeCell ref="AE42:AF42"/>
    <mergeCell ref="AI45:AJ45"/>
    <mergeCell ref="AE44:AF44"/>
    <mergeCell ref="AI43:AJ43"/>
    <mergeCell ref="AE45:AF45"/>
    <mergeCell ref="AG44:AH44"/>
    <mergeCell ref="AE53:AF53"/>
    <mergeCell ref="AE51:AF51"/>
    <mergeCell ref="AM47:AN47"/>
    <mergeCell ref="AI51:AJ51"/>
    <mergeCell ref="AM56:AN56"/>
    <mergeCell ref="AI56:AJ56"/>
    <mergeCell ref="AI55:AJ55"/>
    <mergeCell ref="AM49:AN49"/>
    <mergeCell ref="AI52:AJ52"/>
    <mergeCell ref="AM54:AN54"/>
    <mergeCell ref="AG57:AH57"/>
    <mergeCell ref="AK57:AL57"/>
    <mergeCell ref="AI54:AJ54"/>
    <mergeCell ref="AK50:AL50"/>
    <mergeCell ref="AM50:AN50"/>
    <mergeCell ref="AK53:AL53"/>
    <mergeCell ref="AM55:AN55"/>
    <mergeCell ref="AI57:AJ57"/>
    <mergeCell ref="AM57:AN57"/>
    <mergeCell ref="AK49:AL49"/>
    <mergeCell ref="AK47:AL47"/>
    <mergeCell ref="AI47:AJ47"/>
    <mergeCell ref="AG55:AH55"/>
    <mergeCell ref="AK55:AL55"/>
    <mergeCell ref="AG50:AH50"/>
    <mergeCell ref="AA53:AD53"/>
    <mergeCell ref="U54:V54"/>
    <mergeCell ref="U53:V53"/>
    <mergeCell ref="W54:X54"/>
    <mergeCell ref="AG59:AH63"/>
    <mergeCell ref="Q56:R56"/>
    <mergeCell ref="S56:T56"/>
    <mergeCell ref="Q57:R57"/>
    <mergeCell ref="U57:V57"/>
    <mergeCell ref="U55:V55"/>
    <mergeCell ref="AA57:AD57"/>
    <mergeCell ref="W57:X57"/>
    <mergeCell ref="AA54:AD54"/>
    <mergeCell ref="Q59:R63"/>
    <mergeCell ref="S59:T63"/>
    <mergeCell ref="AA59:AD63"/>
    <mergeCell ref="W58:X58"/>
    <mergeCell ref="Q58:R58"/>
    <mergeCell ref="S58:T58"/>
    <mergeCell ref="Y59:Z63"/>
    <mergeCell ref="Y58:Z58"/>
    <mergeCell ref="U58:V58"/>
    <mergeCell ref="W55:X55"/>
    <mergeCell ref="Q54:R54"/>
    <mergeCell ref="AM59:AN63"/>
    <mergeCell ref="W56:X56"/>
    <mergeCell ref="S55:T55"/>
    <mergeCell ref="Y55:Z55"/>
    <mergeCell ref="AA58:AD58"/>
    <mergeCell ref="AE58:AF58"/>
    <mergeCell ref="AG58:AH58"/>
    <mergeCell ref="AE57:AF57"/>
    <mergeCell ref="Y56:Z56"/>
    <mergeCell ref="AG56:AH56"/>
    <mergeCell ref="AE56:AF56"/>
    <mergeCell ref="AK59:AL63"/>
    <mergeCell ref="AI59:AJ63"/>
    <mergeCell ref="AM58:AN58"/>
    <mergeCell ref="AI58:AJ58"/>
    <mergeCell ref="AK58:AL58"/>
    <mergeCell ref="E60:F63"/>
    <mergeCell ref="AE59:AF63"/>
    <mergeCell ref="G59:H63"/>
    <mergeCell ref="W59:X63"/>
    <mergeCell ref="U59:V63"/>
    <mergeCell ref="I59:J63"/>
    <mergeCell ref="K59:L63"/>
    <mergeCell ref="M59:N63"/>
    <mergeCell ref="S57:T57"/>
    <mergeCell ref="E57:F57"/>
    <mergeCell ref="M58:N58"/>
    <mergeCell ref="Y57:Z57"/>
    <mergeCell ref="M57:N57"/>
    <mergeCell ref="E58:F58"/>
    <mergeCell ref="G58:H58"/>
    <mergeCell ref="I58:J58"/>
    <mergeCell ref="K58:L58"/>
    <mergeCell ref="G57:H57"/>
    <mergeCell ref="I57:J57"/>
    <mergeCell ref="K57:L57"/>
    <mergeCell ref="O59:P63"/>
    <mergeCell ref="O57:P57"/>
    <mergeCell ref="O58:P58"/>
    <mergeCell ref="AM35:AN35"/>
    <mergeCell ref="AA40:AD40"/>
    <mergeCell ref="AA35:AD35"/>
    <mergeCell ref="AA36:AD36"/>
    <mergeCell ref="AA50:AD50"/>
    <mergeCell ref="AA51:AD51"/>
    <mergeCell ref="AA38:AD38"/>
    <mergeCell ref="M50:N50"/>
    <mergeCell ref="AE49:AF49"/>
    <mergeCell ref="AI49:AJ49"/>
    <mergeCell ref="M36:N36"/>
    <mergeCell ref="M51:N51"/>
    <mergeCell ref="M40:N40"/>
    <mergeCell ref="M38:N38"/>
    <mergeCell ref="M47:N47"/>
    <mergeCell ref="M43:N43"/>
    <mergeCell ref="M45:N45"/>
    <mergeCell ref="Y37:Z37"/>
    <mergeCell ref="Y38:Z38"/>
    <mergeCell ref="Y39:Z39"/>
    <mergeCell ref="Q41:R41"/>
    <mergeCell ref="W41:X41"/>
    <mergeCell ref="U40:V40"/>
    <mergeCell ref="U41:V41"/>
    <mergeCell ref="E42:F42"/>
    <mergeCell ref="AA33:AD33"/>
    <mergeCell ref="AA34:AD34"/>
    <mergeCell ref="AA48:AD48"/>
    <mergeCell ref="AG45:AH45"/>
    <mergeCell ref="AG33:AH33"/>
    <mergeCell ref="AE33:AF33"/>
    <mergeCell ref="AI33:AJ33"/>
    <mergeCell ref="AM41:AN41"/>
    <mergeCell ref="AK48:AL48"/>
    <mergeCell ref="AM48:AN48"/>
    <mergeCell ref="AK43:AL43"/>
    <mergeCell ref="AK44:AL44"/>
    <mergeCell ref="AM45:AN45"/>
    <mergeCell ref="AK46:AL46"/>
    <mergeCell ref="AM46:AN46"/>
    <mergeCell ref="AM43:AN43"/>
    <mergeCell ref="AK36:AL36"/>
    <mergeCell ref="AK34:AL34"/>
    <mergeCell ref="AE37:AF37"/>
    <mergeCell ref="AG34:AH34"/>
    <mergeCell ref="AG36:AH36"/>
    <mergeCell ref="AM44:AN44"/>
    <mergeCell ref="M35:N35"/>
    <mergeCell ref="Y51:Z51"/>
    <mergeCell ref="S43:T43"/>
    <mergeCell ref="Q42:R42"/>
    <mergeCell ref="S42:T42"/>
    <mergeCell ref="Q43:R43"/>
    <mergeCell ref="U44:V44"/>
    <mergeCell ref="W42:X42"/>
    <mergeCell ref="U43:V43"/>
    <mergeCell ref="U47:V47"/>
    <mergeCell ref="U45:V45"/>
    <mergeCell ref="S47:T47"/>
    <mergeCell ref="U48:V48"/>
    <mergeCell ref="Y48:Z48"/>
    <mergeCell ref="W43:X43"/>
    <mergeCell ref="Y44:Z44"/>
    <mergeCell ref="Y45:Z45"/>
    <mergeCell ref="Y46:Z46"/>
    <mergeCell ref="W45:X45"/>
    <mergeCell ref="W44:X44"/>
    <mergeCell ref="Q51:R51"/>
    <mergeCell ref="S51:T51"/>
    <mergeCell ref="U51:V51"/>
    <mergeCell ref="W51:X51"/>
    <mergeCell ref="W50:X50"/>
    <mergeCell ref="K2:AB2"/>
    <mergeCell ref="K3:AB3"/>
    <mergeCell ref="K4:AB4"/>
    <mergeCell ref="K5:AB5"/>
    <mergeCell ref="Y54:Z54"/>
    <mergeCell ref="AA39:AD39"/>
    <mergeCell ref="Y28:Z28"/>
    <mergeCell ref="Y29:Z29"/>
    <mergeCell ref="Y30:Z30"/>
    <mergeCell ref="Y49:Z49"/>
    <mergeCell ref="Y53:Z53"/>
    <mergeCell ref="K28:L28"/>
    <mergeCell ref="M28:N28"/>
    <mergeCell ref="AB24:AD27"/>
    <mergeCell ref="O28:P28"/>
    <mergeCell ref="AA28:AD28"/>
    <mergeCell ref="AA29:AD29"/>
    <mergeCell ref="AA30:AD30"/>
    <mergeCell ref="M27:N27"/>
    <mergeCell ref="AA32:AD32"/>
    <mergeCell ref="AA37:AD37"/>
    <mergeCell ref="AA41:AD41"/>
    <mergeCell ref="S27:T27"/>
    <mergeCell ref="O27:P27"/>
    <mergeCell ref="B10:C10"/>
    <mergeCell ref="AV7:AX7"/>
    <mergeCell ref="AY7:BF7"/>
    <mergeCell ref="AO31:BF31"/>
    <mergeCell ref="AO32:BF32"/>
    <mergeCell ref="AO33:BF33"/>
    <mergeCell ref="Y31:Z31"/>
    <mergeCell ref="Y32:Z32"/>
    <mergeCell ref="Y33:Z33"/>
    <mergeCell ref="B26:C27"/>
    <mergeCell ref="E26:F27"/>
    <mergeCell ref="I28:J28"/>
    <mergeCell ref="AP24:BF27"/>
    <mergeCell ref="AG26:AH27"/>
    <mergeCell ref="AI26:AJ27"/>
    <mergeCell ref="AK30:AL30"/>
    <mergeCell ref="AI30:AJ30"/>
    <mergeCell ref="AG30:AH30"/>
    <mergeCell ref="E29:F29"/>
    <mergeCell ref="E28:F28"/>
    <mergeCell ref="G28:H28"/>
    <mergeCell ref="G26:H27"/>
    <mergeCell ref="AO30:BF30"/>
    <mergeCell ref="AO28:BF28"/>
  </mergeCells>
  <phoneticPr fontId="0" type="noConversion"/>
  <conditionalFormatting sqref="G29:H58">
    <cfRule type="expression" dxfId="75" priority="8" stopIfTrue="1">
      <formula>AND(G29=0)</formula>
    </cfRule>
  </conditionalFormatting>
  <conditionalFormatting sqref="G29:AJ58">
    <cfRule type="expression" dxfId="74" priority="3" stopIfTrue="1">
      <formula>AND($E$29=0)</formula>
    </cfRule>
  </conditionalFormatting>
  <conditionalFormatting sqref="AE29:AF58">
    <cfRule type="expression" dxfId="73" priority="9" stopIfTrue="1">
      <formula>AND(G29=0)</formula>
    </cfRule>
  </conditionalFormatting>
  <conditionalFormatting sqref="AG29:AH58">
    <cfRule type="expression" dxfId="72" priority="7" stopIfTrue="1">
      <formula>AND(G29=0)</formula>
    </cfRule>
  </conditionalFormatting>
  <conditionalFormatting sqref="AI29:AJ58">
    <cfRule type="expression" dxfId="71" priority="5" stopIfTrue="1">
      <formula>AND(G29=0)</formula>
    </cfRule>
  </conditionalFormatting>
  <conditionalFormatting sqref="AK28:AL63">
    <cfRule type="expression" dxfId="70" priority="23" stopIfTrue="1">
      <formula>AND($BG$47=TRUE)</formula>
    </cfRule>
  </conditionalFormatting>
  <conditionalFormatting sqref="AK29:AL58">
    <cfRule type="expression" dxfId="69" priority="2" stopIfTrue="1">
      <formula>AND(G29=0)</formula>
    </cfRule>
  </conditionalFormatting>
  <conditionalFormatting sqref="AM29:AM58">
    <cfRule type="expression" dxfId="68" priority="6" stopIfTrue="1">
      <formula>AND(G29=0)</formula>
    </cfRule>
  </conditionalFormatting>
  <dataValidations count="7">
    <dataValidation type="list" allowBlank="1" showInputMessage="1" showErrorMessage="1" sqref="AH10:AK10" xr:uid="{BAF55C0C-F04C-482D-A732-E6202953EA22}">
      <formula1>$BH$35:$BH$37</formula1>
    </dataValidation>
    <dataValidation type="list" allowBlank="1" showInputMessage="1" showErrorMessage="1" sqref="AR12:AU12" xr:uid="{91859C82-93F3-470C-B73D-904B6831DB6F}">
      <formula1>$BH$27:$BH$32</formula1>
    </dataValidation>
    <dataValidation type="list" allowBlank="1" showInputMessage="1" showErrorMessage="1" sqref="AL12:AQ12" xr:uid="{88220860-B548-4E78-A6C5-000FCBFB5489}">
      <formula1>$BG$50:$BG$56</formula1>
    </dataValidation>
    <dataValidation type="list" allowBlank="1" showInputMessage="1" showErrorMessage="1" sqref="AF12:AH12" xr:uid="{56A8201B-94D1-4A4F-BA28-AF7D67019A45}">
      <formula1>$BH$50:$BH$58</formula1>
    </dataValidation>
    <dataValidation type="list" allowBlank="1" showInputMessage="1" showErrorMessage="1" sqref="AI12:AK12" xr:uid="{A6CEC72F-01A7-4DDB-888E-E8BEBE65DFC7}">
      <formula1>$BI$51:$BI$54</formula1>
    </dataValidation>
    <dataValidation type="list" allowBlank="1" showInputMessage="1" showErrorMessage="1" sqref="E14:AB15" xr:uid="{D8CBA805-01EE-4712-B134-D98CB5303E8A}">
      <formula1>$BJ$2:$BJ$64</formula1>
    </dataValidation>
    <dataValidation type="list" allowBlank="1" showInputMessage="1" showErrorMessage="1" error="Selecione um cargo/função na lista" promptTitle="Selecione um cargo/função" sqref="E12:AB12" xr:uid="{00000000-0002-0000-0000-000000000000}">
      <formula1>$BG$21:$BG$46</formula1>
    </dataValidation>
  </dataValidations>
  <printOptions horizontalCentered="1" verticalCentered="1"/>
  <pageMargins left="0.35433070866141736" right="0.19685039370078741" top="0.19685039370078741" bottom="0.19685039370078741" header="0" footer="0"/>
  <pageSetup paperSize="9" scale="86" orientation="landscape" r:id="rId1"/>
  <headerFooter alignWithMargins="0"/>
  <ignoredErrors>
    <ignoredError sqref="AM29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FF00"/>
    <pageSetUpPr fitToPage="1"/>
  </sheetPr>
  <dimension ref="B2:CS56"/>
  <sheetViews>
    <sheetView showGridLines="0" zoomScale="110" zoomScaleNormal="110" zoomScaleSheetLayoutView="100" workbookViewId="0">
      <selection activeCell="AF15" sqref="AF15:AH15"/>
    </sheetView>
  </sheetViews>
  <sheetFormatPr defaultColWidth="2.28515625" defaultRowHeight="12.75" customHeight="1" x14ac:dyDescent="0.2"/>
  <cols>
    <col min="1" max="1" width="2.28515625" style="29"/>
    <col min="2" max="3" width="11.28515625" style="29" customWidth="1"/>
    <col min="4" max="4" width="2.28515625" style="29"/>
    <col min="5" max="5" width="2.7109375" style="29" customWidth="1"/>
    <col min="6" max="6" width="3.28515625" style="29" customWidth="1"/>
    <col min="7" max="7" width="0.140625" style="29" customWidth="1"/>
    <col min="8" max="9" width="2.7109375" style="29" customWidth="1"/>
    <col min="10" max="10" width="2.28515625" style="29" customWidth="1"/>
    <col min="11" max="11" width="3.42578125" style="29" customWidth="1"/>
    <col min="12" max="12" width="2.28515625" style="29" customWidth="1"/>
    <col min="13" max="13" width="3.42578125" style="29" customWidth="1"/>
    <col min="14" max="14" width="2.28515625" style="29" customWidth="1"/>
    <col min="15" max="15" width="3.42578125" style="29" customWidth="1"/>
    <col min="16" max="16" width="2.28515625" style="29" customWidth="1"/>
    <col min="17" max="17" width="3.5703125" style="29" customWidth="1"/>
    <col min="18" max="18" width="2.28515625" style="29" customWidth="1"/>
    <col min="19" max="19" width="3.28515625" style="29" customWidth="1"/>
    <col min="20" max="20" width="2.28515625" style="29" customWidth="1"/>
    <col min="21" max="21" width="3.42578125" style="29" customWidth="1"/>
    <col min="22" max="22" width="2.28515625" style="29" customWidth="1"/>
    <col min="23" max="23" width="3.42578125" style="29" customWidth="1"/>
    <col min="24" max="24" width="2.28515625" style="29" customWidth="1"/>
    <col min="25" max="25" width="3.28515625" style="29" customWidth="1"/>
    <col min="26" max="27" width="2.28515625" style="29" customWidth="1"/>
    <col min="28" max="28" width="1.140625" style="29" customWidth="1"/>
    <col min="29" max="30" width="2.28515625" style="29" customWidth="1"/>
    <col min="31" max="31" width="4" style="29" customWidth="1"/>
    <col min="32" max="33" width="2.28515625" style="29" customWidth="1"/>
    <col min="34" max="34" width="1.140625" style="29" customWidth="1"/>
    <col min="35" max="36" width="2.28515625" style="29" customWidth="1"/>
    <col min="37" max="37" width="1.42578125" style="29" customWidth="1"/>
    <col min="38" max="39" width="2.28515625" style="29" customWidth="1"/>
    <col min="40" max="40" width="1" style="29" customWidth="1"/>
    <col min="41" max="42" width="2.28515625" style="29" customWidth="1"/>
    <col min="43" max="43" width="1.140625" style="29" customWidth="1"/>
    <col min="44" max="45" width="2.28515625" style="29" customWidth="1"/>
    <col min="46" max="46" width="1.140625" style="29" customWidth="1"/>
    <col min="47" max="64" width="2.28515625" style="29" customWidth="1"/>
    <col min="65" max="67" width="2.28515625" style="29"/>
    <col min="68" max="68" width="15.7109375" style="29" customWidth="1"/>
    <col min="69" max="16384" width="2.28515625" style="29"/>
  </cols>
  <sheetData>
    <row r="2" spans="2:97" s="26" customFormat="1" ht="8.1" customHeight="1" x14ac:dyDescent="0.2">
      <c r="B2" s="87"/>
      <c r="C2" s="87"/>
      <c r="E2" s="11">
        <v>14</v>
      </c>
      <c r="F2" s="230" t="s">
        <v>30</v>
      </c>
      <c r="G2" s="23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88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89"/>
      <c r="AX2" s="11">
        <v>15</v>
      </c>
      <c r="AY2" s="231" t="s">
        <v>31</v>
      </c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2"/>
    </row>
    <row r="3" spans="2:97" ht="12.75" customHeight="1" x14ac:dyDescent="0.2">
      <c r="B3" s="87"/>
      <c r="C3" s="87"/>
      <c r="E3" s="336" t="str">
        <f>REPT('FICHA 101 (PG 1)'!E10,1)</f>
        <v>NOME DO SERVIDOR</v>
      </c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90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2"/>
      <c r="AX3" s="306" t="str">
        <f>REPT('FICHA 101 (PG 1)'!AR10,1)</f>
        <v>XX.XXX.XXX</v>
      </c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8"/>
    </row>
    <row r="4" spans="2:97" ht="3.95" customHeight="1" x14ac:dyDescent="0.2">
      <c r="E4" s="93"/>
      <c r="F4" s="9"/>
      <c r="G4" s="9"/>
      <c r="H4" s="47"/>
      <c r="I4" s="9"/>
      <c r="J4" s="47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47"/>
      <c r="AA4" s="9"/>
      <c r="AB4" s="9"/>
      <c r="AC4" s="47"/>
      <c r="AD4" s="9"/>
      <c r="AE4" s="94"/>
      <c r="AF4" s="93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</row>
    <row r="5" spans="2:97" s="26" customFormat="1" ht="8.1" customHeight="1" x14ac:dyDescent="0.2">
      <c r="B5" s="10"/>
      <c r="C5" s="10"/>
      <c r="E5" s="11">
        <v>6</v>
      </c>
      <c r="F5" s="95"/>
      <c r="G5" s="89"/>
      <c r="H5" s="11">
        <v>7</v>
      </c>
      <c r="I5" s="89"/>
      <c r="J5" s="11">
        <v>8</v>
      </c>
      <c r="K5" s="257" t="s">
        <v>16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71" t="s">
        <v>100</v>
      </c>
      <c r="AA5" s="379"/>
      <c r="AB5" s="268"/>
      <c r="AC5" s="11">
        <v>9</v>
      </c>
      <c r="AD5" s="190" t="s">
        <v>94</v>
      </c>
      <c r="AE5" s="191"/>
      <c r="AF5" s="96">
        <v>10</v>
      </c>
      <c r="AG5" s="357" t="s">
        <v>17</v>
      </c>
      <c r="AH5" s="357"/>
      <c r="AI5" s="357"/>
      <c r="AJ5" s="357"/>
      <c r="AK5" s="357"/>
      <c r="AL5" s="357"/>
      <c r="AM5" s="357"/>
      <c r="AN5" s="357"/>
      <c r="AO5" s="357"/>
      <c r="AP5" s="357"/>
      <c r="AQ5" s="357"/>
      <c r="AR5" s="357"/>
      <c r="AS5" s="357"/>
      <c r="AT5" s="358"/>
      <c r="AU5" s="11">
        <v>11</v>
      </c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89"/>
    </row>
    <row r="6" spans="2:97" s="26" customFormat="1" ht="4.5" customHeight="1" x14ac:dyDescent="0.2">
      <c r="B6" s="10"/>
      <c r="C6" s="10"/>
      <c r="E6" s="159" t="s">
        <v>32</v>
      </c>
      <c r="F6" s="361"/>
      <c r="G6" s="160"/>
      <c r="H6" s="176" t="s">
        <v>28</v>
      </c>
      <c r="I6" s="364"/>
      <c r="J6" s="97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275"/>
      <c r="AA6" s="380"/>
      <c r="AB6" s="276"/>
      <c r="AC6" s="98"/>
      <c r="AD6" s="192"/>
      <c r="AE6" s="193"/>
      <c r="AF6" s="9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360"/>
      <c r="AU6" s="337" t="s">
        <v>29</v>
      </c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5"/>
    </row>
    <row r="7" spans="2:97" s="26" customFormat="1" ht="3.95" customHeight="1" x14ac:dyDescent="0.2">
      <c r="B7" s="10"/>
      <c r="C7" s="10"/>
      <c r="E7" s="159"/>
      <c r="F7" s="361"/>
      <c r="G7" s="160"/>
      <c r="H7" s="176"/>
      <c r="I7" s="177"/>
      <c r="J7" s="299" t="s">
        <v>23</v>
      </c>
      <c r="K7" s="299"/>
      <c r="L7" s="299"/>
      <c r="M7" s="299"/>
      <c r="N7" s="299"/>
      <c r="O7" s="299"/>
      <c r="P7" s="258" t="s">
        <v>24</v>
      </c>
      <c r="Q7" s="258"/>
      <c r="R7" s="258"/>
      <c r="S7" s="258"/>
      <c r="T7" s="258"/>
      <c r="U7" s="259"/>
      <c r="V7" s="271" t="s">
        <v>79</v>
      </c>
      <c r="W7" s="268"/>
      <c r="X7" s="267" t="str">
        <f>'FICHA 101 (PG 1)'!$W$26</f>
        <v>AFAST. CPV</v>
      </c>
      <c r="Y7" s="363"/>
      <c r="Z7" s="275"/>
      <c r="AA7" s="380"/>
      <c r="AB7" s="276"/>
      <c r="AC7" s="98"/>
      <c r="AD7" s="192"/>
      <c r="AE7" s="193"/>
      <c r="AF7" s="277" t="s">
        <v>34</v>
      </c>
      <c r="AG7" s="339"/>
      <c r="AH7" s="278"/>
      <c r="AI7" s="277" t="s">
        <v>35</v>
      </c>
      <c r="AJ7" s="339"/>
      <c r="AK7" s="278"/>
      <c r="AL7" s="277" t="s">
        <v>36</v>
      </c>
      <c r="AM7" s="339"/>
      <c r="AN7" s="278"/>
      <c r="AO7" s="348" t="s">
        <v>63</v>
      </c>
      <c r="AP7" s="349"/>
      <c r="AQ7" s="350"/>
      <c r="AR7" s="348" t="s">
        <v>64</v>
      </c>
      <c r="AS7" s="349"/>
      <c r="AT7" s="350"/>
      <c r="AU7" s="337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5"/>
    </row>
    <row r="8" spans="2:97" s="26" customFormat="1" ht="3.75" customHeight="1" x14ac:dyDescent="0.2">
      <c r="B8" s="10"/>
      <c r="C8" s="10"/>
      <c r="E8" s="159"/>
      <c r="F8" s="361"/>
      <c r="G8" s="160"/>
      <c r="H8" s="176"/>
      <c r="I8" s="177"/>
      <c r="J8" s="299"/>
      <c r="K8" s="299"/>
      <c r="L8" s="299"/>
      <c r="M8" s="299"/>
      <c r="N8" s="299"/>
      <c r="O8" s="299"/>
      <c r="P8" s="300"/>
      <c r="Q8" s="300"/>
      <c r="R8" s="300"/>
      <c r="S8" s="300"/>
      <c r="T8" s="300"/>
      <c r="U8" s="301"/>
      <c r="V8" s="275"/>
      <c r="W8" s="276"/>
      <c r="X8" s="176"/>
      <c r="Y8" s="177"/>
      <c r="Z8" s="275"/>
      <c r="AA8" s="380"/>
      <c r="AB8" s="276"/>
      <c r="AC8" s="98"/>
      <c r="AD8" s="192"/>
      <c r="AE8" s="193"/>
      <c r="AF8" s="340"/>
      <c r="AG8" s="341"/>
      <c r="AH8" s="342"/>
      <c r="AI8" s="340"/>
      <c r="AJ8" s="341"/>
      <c r="AK8" s="342"/>
      <c r="AL8" s="340"/>
      <c r="AM8" s="341"/>
      <c r="AN8" s="342"/>
      <c r="AO8" s="351"/>
      <c r="AP8" s="352"/>
      <c r="AQ8" s="353"/>
      <c r="AR8" s="351"/>
      <c r="AS8" s="352"/>
      <c r="AT8" s="353"/>
      <c r="AU8" s="337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5"/>
    </row>
    <row r="9" spans="2:97" s="26" customFormat="1" ht="6" customHeight="1" x14ac:dyDescent="0.2">
      <c r="B9" s="100"/>
      <c r="C9" s="100"/>
      <c r="E9" s="159"/>
      <c r="F9" s="361"/>
      <c r="G9" s="160"/>
      <c r="H9" s="176"/>
      <c r="I9" s="177"/>
      <c r="J9" s="344" t="s">
        <v>49</v>
      </c>
      <c r="K9" s="345"/>
      <c r="L9" s="344" t="s">
        <v>33</v>
      </c>
      <c r="M9" s="345"/>
      <c r="N9" s="344" t="s">
        <v>82</v>
      </c>
      <c r="O9" s="345"/>
      <c r="P9" s="344" t="s">
        <v>83</v>
      </c>
      <c r="Q9" s="345"/>
      <c r="R9" s="344" t="s">
        <v>58</v>
      </c>
      <c r="S9" s="345"/>
      <c r="T9" s="344" t="s">
        <v>98</v>
      </c>
      <c r="U9" s="345"/>
      <c r="V9" s="275"/>
      <c r="W9" s="276"/>
      <c r="X9" s="176"/>
      <c r="Y9" s="177"/>
      <c r="Z9" s="275"/>
      <c r="AA9" s="380"/>
      <c r="AB9" s="276"/>
      <c r="AC9" s="98"/>
      <c r="AD9" s="192"/>
      <c r="AE9" s="193"/>
      <c r="AF9" s="340"/>
      <c r="AG9" s="341"/>
      <c r="AH9" s="342"/>
      <c r="AI9" s="340"/>
      <c r="AJ9" s="341"/>
      <c r="AK9" s="342"/>
      <c r="AL9" s="340"/>
      <c r="AM9" s="341"/>
      <c r="AN9" s="342"/>
      <c r="AO9" s="351"/>
      <c r="AP9" s="352"/>
      <c r="AQ9" s="353"/>
      <c r="AR9" s="351"/>
      <c r="AS9" s="352"/>
      <c r="AT9" s="353"/>
      <c r="AU9" s="337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5"/>
    </row>
    <row r="10" spans="2:97" s="26" customFormat="1" ht="5.25" customHeight="1" x14ac:dyDescent="0.2">
      <c r="B10" s="100"/>
      <c r="C10" s="100"/>
      <c r="E10" s="346"/>
      <c r="F10" s="362"/>
      <c r="G10" s="347"/>
      <c r="H10" s="178"/>
      <c r="I10" s="179"/>
      <c r="J10" s="346"/>
      <c r="K10" s="347"/>
      <c r="L10" s="346"/>
      <c r="M10" s="347"/>
      <c r="N10" s="346"/>
      <c r="O10" s="347"/>
      <c r="P10" s="346"/>
      <c r="Q10" s="347"/>
      <c r="R10" s="346"/>
      <c r="S10" s="347"/>
      <c r="T10" s="346"/>
      <c r="U10" s="347"/>
      <c r="V10" s="269"/>
      <c r="W10" s="270"/>
      <c r="X10" s="178"/>
      <c r="Y10" s="179"/>
      <c r="Z10" s="269"/>
      <c r="AA10" s="381"/>
      <c r="AB10" s="270"/>
      <c r="AC10" s="101"/>
      <c r="AD10" s="194"/>
      <c r="AE10" s="195"/>
      <c r="AF10" s="279"/>
      <c r="AG10" s="343"/>
      <c r="AH10" s="280"/>
      <c r="AI10" s="279"/>
      <c r="AJ10" s="343"/>
      <c r="AK10" s="280"/>
      <c r="AL10" s="279"/>
      <c r="AM10" s="343"/>
      <c r="AN10" s="280"/>
      <c r="AO10" s="354"/>
      <c r="AP10" s="355"/>
      <c r="AQ10" s="356"/>
      <c r="AR10" s="354"/>
      <c r="AS10" s="355"/>
      <c r="AT10" s="356"/>
      <c r="AU10" s="338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7"/>
    </row>
    <row r="11" spans="2:97" s="26" customFormat="1" ht="6" customHeight="1" thickBot="1" x14ac:dyDescent="0.25">
      <c r="B11" s="100"/>
      <c r="C11" s="100"/>
      <c r="E11" s="102">
        <v>16</v>
      </c>
      <c r="F11" s="55"/>
      <c r="G11" s="89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366"/>
      <c r="Y11" s="367"/>
      <c r="Z11" s="366"/>
      <c r="AA11" s="420"/>
      <c r="AB11" s="367"/>
      <c r="AC11" s="366"/>
      <c r="AD11" s="420"/>
      <c r="AE11" s="367"/>
      <c r="AF11" s="331"/>
      <c r="AG11" s="332"/>
      <c r="AH11" s="333"/>
      <c r="AI11" s="431"/>
      <c r="AJ11" s="432"/>
      <c r="AK11" s="433"/>
      <c r="AL11" s="331"/>
      <c r="AM11" s="332"/>
      <c r="AN11" s="333"/>
      <c r="AO11" s="331"/>
      <c r="AP11" s="332"/>
      <c r="AQ11" s="333"/>
      <c r="AR11" s="331"/>
      <c r="AS11" s="332"/>
      <c r="AT11" s="333"/>
      <c r="AU11" s="408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10"/>
    </row>
    <row r="12" spans="2:97" s="26" customFormat="1" ht="15.95" customHeight="1" thickBot="1" x14ac:dyDescent="0.25">
      <c r="B12" s="103" t="s">
        <v>65</v>
      </c>
      <c r="C12" s="104" t="s">
        <v>66</v>
      </c>
      <c r="E12" s="365"/>
      <c r="F12" s="300"/>
      <c r="G12" s="301"/>
      <c r="H12" s="369">
        <f>'FICHA 101 (PG 1)'!G59</f>
        <v>1463</v>
      </c>
      <c r="I12" s="370"/>
      <c r="J12" s="212">
        <f>'FICHA 101 (PG 1)'!I59</f>
        <v>0</v>
      </c>
      <c r="K12" s="213"/>
      <c r="L12" s="212">
        <f>'FICHA 101 (PG 1)'!K59</f>
        <v>9</v>
      </c>
      <c r="M12" s="213"/>
      <c r="N12" s="212">
        <f>'FICHA 101 (PG 1)'!M59</f>
        <v>10</v>
      </c>
      <c r="O12" s="213"/>
      <c r="P12" s="212">
        <f>'FICHA 101 (PG 1)'!O59</f>
        <v>0</v>
      </c>
      <c r="Q12" s="213"/>
      <c r="R12" s="212">
        <f>'FICHA 101 (PG 1)'!Q59</f>
        <v>45</v>
      </c>
      <c r="S12" s="213"/>
      <c r="T12" s="212">
        <f>'FICHA 101 (PG 1)'!S59</f>
        <v>0</v>
      </c>
      <c r="U12" s="213"/>
      <c r="V12" s="212">
        <f>'FICHA 101 (PG 1)'!U59</f>
        <v>0</v>
      </c>
      <c r="W12" s="213"/>
      <c r="X12" s="212">
        <f>'FICHA 101 (PG 1)'!W59</f>
        <v>0</v>
      </c>
      <c r="Y12" s="213"/>
      <c r="Z12" s="212">
        <f>'FICHA 101 (PG 1)'!Y59</f>
        <v>0</v>
      </c>
      <c r="AA12" s="219"/>
      <c r="AB12" s="213"/>
      <c r="AC12" s="212">
        <f>'FICHA 101 (PG 1)'!AA59</f>
        <v>34</v>
      </c>
      <c r="AD12" s="219"/>
      <c r="AE12" s="213"/>
      <c r="AF12" s="206">
        <f>'FICHA 101 (PG 1)'!AE59</f>
        <v>1399</v>
      </c>
      <c r="AG12" s="325"/>
      <c r="AH12" s="207"/>
      <c r="AI12" s="417">
        <f>'FICHA 101 (PG 1)'!AG59</f>
        <v>1399</v>
      </c>
      <c r="AJ12" s="418"/>
      <c r="AK12" s="419"/>
      <c r="AL12" s="208">
        <f>'FICHA 101 (PG 1)'!AI59</f>
        <v>1433</v>
      </c>
      <c r="AM12" s="326"/>
      <c r="AN12" s="209"/>
      <c r="AO12" s="208">
        <f>'FICHA 101 (PG 1)'!AK59</f>
        <v>1399</v>
      </c>
      <c r="AP12" s="326"/>
      <c r="AQ12" s="209"/>
      <c r="AR12" s="208">
        <f>'FICHA 101 (PG 1)'!AM59</f>
        <v>1399</v>
      </c>
      <c r="AS12" s="326"/>
      <c r="AT12" s="209"/>
      <c r="AU12" s="411"/>
      <c r="AV12" s="412"/>
      <c r="AW12" s="412"/>
      <c r="AX12" s="412"/>
      <c r="AY12" s="412"/>
      <c r="AZ12" s="412"/>
      <c r="BA12" s="412"/>
      <c r="BB12" s="412"/>
      <c r="BC12" s="412"/>
      <c r="BD12" s="412"/>
      <c r="BE12" s="412"/>
      <c r="BF12" s="412"/>
      <c r="BG12" s="412"/>
      <c r="BH12" s="412"/>
      <c r="BI12" s="412"/>
      <c r="BJ12" s="412"/>
      <c r="BK12" s="412"/>
      <c r="BL12" s="412"/>
      <c r="BM12" s="412"/>
      <c r="BN12" s="412"/>
      <c r="BO12" s="412"/>
      <c r="BP12" s="413"/>
    </row>
    <row r="13" spans="2:97" ht="12.75" customHeight="1" x14ac:dyDescent="0.2">
      <c r="B13" s="144"/>
      <c r="C13" s="144"/>
      <c r="E13" s="377" t="str">
        <f>IF(B13&lt;&gt;"",YEAR(B13),"")</f>
        <v/>
      </c>
      <c r="F13" s="378"/>
      <c r="G13" s="378"/>
      <c r="H13" s="366">
        <f>IF(B13&lt;&gt;"",C13-B13+1,0)</f>
        <v>0</v>
      </c>
      <c r="I13" s="367"/>
      <c r="J13" s="368"/>
      <c r="K13" s="330"/>
      <c r="L13" s="329"/>
      <c r="M13" s="330"/>
      <c r="N13" s="329"/>
      <c r="O13" s="330"/>
      <c r="P13" s="329"/>
      <c r="Q13" s="330"/>
      <c r="R13" s="329"/>
      <c r="S13" s="330"/>
      <c r="T13" s="329"/>
      <c r="U13" s="330"/>
      <c r="V13" s="329"/>
      <c r="W13" s="330"/>
      <c r="X13" s="329"/>
      <c r="Y13" s="330"/>
      <c r="Z13" s="329"/>
      <c r="AA13" s="368"/>
      <c r="AB13" s="330"/>
      <c r="AC13" s="329"/>
      <c r="AD13" s="368"/>
      <c r="AE13" s="368"/>
      <c r="AF13" s="331">
        <f>IF(H13&lt;&gt;0,(H13)-(J13+L13+N13+P13+R13+T13+V13+X13)+AF12,AF12)</f>
        <v>1399</v>
      </c>
      <c r="AG13" s="332"/>
      <c r="AH13" s="333"/>
      <c r="AI13" s="332">
        <f>AF13</f>
        <v>1399</v>
      </c>
      <c r="AJ13" s="332"/>
      <c r="AK13" s="333"/>
      <c r="AL13" s="332">
        <f>(H13+AC13+AL12)-(L13+N13+R13+T13+V13+X13)</f>
        <v>1433</v>
      </c>
      <c r="AM13" s="332"/>
      <c r="AN13" s="333"/>
      <c r="AO13" s="331">
        <f>(H13+AO12)-(L13+N13+R13+T13+V13+X13+Z13)</f>
        <v>1399</v>
      </c>
      <c r="AP13" s="332"/>
      <c r="AQ13" s="333"/>
      <c r="AR13" s="331">
        <f>AF13</f>
        <v>1399</v>
      </c>
      <c r="AS13" s="332"/>
      <c r="AT13" s="332"/>
      <c r="AU13" s="414"/>
      <c r="AV13" s="415"/>
      <c r="AW13" s="415"/>
      <c r="AX13" s="415"/>
      <c r="AY13" s="415"/>
      <c r="AZ13" s="415"/>
      <c r="BA13" s="415"/>
      <c r="BB13" s="415"/>
      <c r="BC13" s="415"/>
      <c r="BD13" s="415"/>
      <c r="BE13" s="415"/>
      <c r="BF13" s="415"/>
      <c r="BG13" s="415"/>
      <c r="BH13" s="415"/>
      <c r="BI13" s="415"/>
      <c r="BJ13" s="415"/>
      <c r="BK13" s="415"/>
      <c r="BL13" s="415"/>
      <c r="BM13" s="415"/>
      <c r="BN13" s="415"/>
      <c r="BO13" s="415"/>
      <c r="BP13" s="416"/>
    </row>
    <row r="14" spans="2:97" ht="12.75" customHeight="1" x14ac:dyDescent="0.2">
      <c r="B14" s="145">
        <v>38536</v>
      </c>
      <c r="C14" s="145">
        <v>38542</v>
      </c>
      <c r="E14" s="334">
        <f t="shared" ref="E14:E37" si="0">IF(B14&lt;&gt;"",YEAR(B14),"")</f>
        <v>2005</v>
      </c>
      <c r="F14" s="335"/>
      <c r="G14" s="335"/>
      <c r="H14" s="328">
        <f t="shared" ref="H14:H37" si="1">IF(B14&lt;&gt;"",C14-B14+1,0)</f>
        <v>7</v>
      </c>
      <c r="I14" s="215"/>
      <c r="J14" s="188"/>
      <c r="K14" s="157"/>
      <c r="L14" s="188"/>
      <c r="M14" s="157"/>
      <c r="N14" s="156"/>
      <c r="O14" s="157"/>
      <c r="P14" s="156"/>
      <c r="Q14" s="157"/>
      <c r="R14" s="156"/>
      <c r="S14" s="157"/>
      <c r="T14" s="156"/>
      <c r="U14" s="157"/>
      <c r="V14" s="156"/>
      <c r="W14" s="157"/>
      <c r="X14" s="156"/>
      <c r="Y14" s="157"/>
      <c r="Z14" s="156"/>
      <c r="AA14" s="188"/>
      <c r="AB14" s="157"/>
      <c r="AC14" s="156"/>
      <c r="AD14" s="188"/>
      <c r="AE14" s="188"/>
      <c r="AF14" s="169">
        <f t="shared" ref="AF14:AF37" si="2">IF(H14&lt;&gt;0,(H14)-(J14+L14+N14+P14+R14+T14+V14+X14)+AF13,AF13)</f>
        <v>1406</v>
      </c>
      <c r="AG14" s="203"/>
      <c r="AH14" s="170"/>
      <c r="AI14" s="169">
        <f t="shared" ref="AI14:AI37" si="3">AF14</f>
        <v>1406</v>
      </c>
      <c r="AJ14" s="203"/>
      <c r="AK14" s="170"/>
      <c r="AL14" s="169">
        <f t="shared" ref="AL14:AL37" si="4">(H14+AC14+AL13)-(L14+N14+R14+T14+V14+X14)</f>
        <v>1440</v>
      </c>
      <c r="AM14" s="203"/>
      <c r="AN14" s="170"/>
      <c r="AO14" s="169">
        <f t="shared" ref="AO14:AO37" si="5">(H14+AO13)-(L14+N14+R14+T14+V14+X14+Z14)</f>
        <v>1406</v>
      </c>
      <c r="AP14" s="203"/>
      <c r="AQ14" s="170"/>
      <c r="AR14" s="169">
        <f t="shared" ref="AR14:AR37" si="6">AF14</f>
        <v>1406</v>
      </c>
      <c r="AS14" s="203"/>
      <c r="AT14" s="170"/>
      <c r="AU14" s="153" t="s">
        <v>230</v>
      </c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5"/>
    </row>
    <row r="15" spans="2:97" ht="12.75" customHeight="1" x14ac:dyDescent="0.2">
      <c r="B15" s="145"/>
      <c r="C15" s="145"/>
      <c r="E15" s="334" t="str">
        <f t="shared" si="0"/>
        <v/>
      </c>
      <c r="F15" s="335"/>
      <c r="G15" s="335"/>
      <c r="H15" s="328">
        <f t="shared" si="1"/>
        <v>0</v>
      </c>
      <c r="I15" s="215"/>
      <c r="J15" s="188"/>
      <c r="K15" s="157"/>
      <c r="L15" s="188"/>
      <c r="M15" s="157"/>
      <c r="N15" s="156"/>
      <c r="O15" s="157"/>
      <c r="P15" s="156"/>
      <c r="Q15" s="157"/>
      <c r="R15" s="156"/>
      <c r="S15" s="157"/>
      <c r="T15" s="156"/>
      <c r="U15" s="157"/>
      <c r="V15" s="156"/>
      <c r="W15" s="157"/>
      <c r="X15" s="156"/>
      <c r="Y15" s="157"/>
      <c r="Z15" s="156"/>
      <c r="AA15" s="188"/>
      <c r="AB15" s="157"/>
      <c r="AC15" s="156"/>
      <c r="AD15" s="188"/>
      <c r="AE15" s="188"/>
      <c r="AF15" s="169">
        <f t="shared" si="2"/>
        <v>1406</v>
      </c>
      <c r="AG15" s="203"/>
      <c r="AH15" s="170"/>
      <c r="AI15" s="169">
        <f t="shared" si="3"/>
        <v>1406</v>
      </c>
      <c r="AJ15" s="203"/>
      <c r="AK15" s="170"/>
      <c r="AL15" s="169">
        <f t="shared" si="4"/>
        <v>1440</v>
      </c>
      <c r="AM15" s="203"/>
      <c r="AN15" s="170"/>
      <c r="AO15" s="169">
        <f t="shared" si="5"/>
        <v>1406</v>
      </c>
      <c r="AP15" s="203"/>
      <c r="AQ15" s="170"/>
      <c r="AR15" s="169">
        <f t="shared" si="6"/>
        <v>1406</v>
      </c>
      <c r="AS15" s="203"/>
      <c r="AT15" s="170"/>
      <c r="AU15" s="180" t="s">
        <v>222</v>
      </c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2"/>
    </row>
    <row r="16" spans="2:97" ht="12.75" customHeight="1" x14ac:dyDescent="0.2">
      <c r="B16" s="145"/>
      <c r="C16" s="145"/>
      <c r="E16" s="334" t="str">
        <f t="shared" si="0"/>
        <v/>
      </c>
      <c r="F16" s="335"/>
      <c r="G16" s="335"/>
      <c r="H16" s="328">
        <f t="shared" si="1"/>
        <v>0</v>
      </c>
      <c r="I16" s="215"/>
      <c r="J16" s="188"/>
      <c r="K16" s="157"/>
      <c r="L16" s="188"/>
      <c r="M16" s="157"/>
      <c r="N16" s="156"/>
      <c r="O16" s="157"/>
      <c r="P16" s="156"/>
      <c r="Q16" s="157"/>
      <c r="R16" s="156"/>
      <c r="S16" s="157"/>
      <c r="T16" s="156"/>
      <c r="U16" s="157"/>
      <c r="V16" s="156"/>
      <c r="W16" s="157"/>
      <c r="X16" s="156"/>
      <c r="Y16" s="157"/>
      <c r="Z16" s="156"/>
      <c r="AA16" s="188"/>
      <c r="AB16" s="157"/>
      <c r="AC16" s="156"/>
      <c r="AD16" s="188"/>
      <c r="AE16" s="188"/>
      <c r="AF16" s="169">
        <f t="shared" si="2"/>
        <v>1406</v>
      </c>
      <c r="AG16" s="203"/>
      <c r="AH16" s="170"/>
      <c r="AI16" s="169">
        <f t="shared" si="3"/>
        <v>1406</v>
      </c>
      <c r="AJ16" s="203"/>
      <c r="AK16" s="170"/>
      <c r="AL16" s="169">
        <f t="shared" si="4"/>
        <v>1440</v>
      </c>
      <c r="AM16" s="203"/>
      <c r="AN16" s="170"/>
      <c r="AO16" s="169">
        <f t="shared" si="5"/>
        <v>1406</v>
      </c>
      <c r="AP16" s="203"/>
      <c r="AQ16" s="170"/>
      <c r="AR16" s="169">
        <f t="shared" si="6"/>
        <v>1406</v>
      </c>
      <c r="AS16" s="203"/>
      <c r="AT16" s="170"/>
      <c r="AU16" s="153" t="s">
        <v>270</v>
      </c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5"/>
      <c r="BY16" s="375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75"/>
    </row>
    <row r="17" spans="2:97" ht="12.75" customHeight="1" x14ac:dyDescent="0.2">
      <c r="B17" s="145"/>
      <c r="C17" s="145"/>
      <c r="E17" s="334" t="str">
        <f t="shared" si="0"/>
        <v/>
      </c>
      <c r="F17" s="335"/>
      <c r="G17" s="335"/>
      <c r="H17" s="328">
        <f t="shared" si="1"/>
        <v>0</v>
      </c>
      <c r="I17" s="215"/>
      <c r="J17" s="188"/>
      <c r="K17" s="157"/>
      <c r="L17" s="188"/>
      <c r="M17" s="157"/>
      <c r="N17" s="156"/>
      <c r="O17" s="157"/>
      <c r="P17" s="156"/>
      <c r="Q17" s="157"/>
      <c r="R17" s="156"/>
      <c r="S17" s="157"/>
      <c r="T17" s="156"/>
      <c r="U17" s="157"/>
      <c r="V17" s="156"/>
      <c r="W17" s="157"/>
      <c r="X17" s="156"/>
      <c r="Y17" s="157"/>
      <c r="Z17" s="156"/>
      <c r="AA17" s="188"/>
      <c r="AB17" s="157"/>
      <c r="AC17" s="156"/>
      <c r="AD17" s="188"/>
      <c r="AE17" s="188"/>
      <c r="AF17" s="169">
        <f t="shared" si="2"/>
        <v>1406</v>
      </c>
      <c r="AG17" s="203"/>
      <c r="AH17" s="170"/>
      <c r="AI17" s="169">
        <f t="shared" si="3"/>
        <v>1406</v>
      </c>
      <c r="AJ17" s="203"/>
      <c r="AK17" s="170"/>
      <c r="AL17" s="169">
        <f t="shared" si="4"/>
        <v>1440</v>
      </c>
      <c r="AM17" s="203"/>
      <c r="AN17" s="170"/>
      <c r="AO17" s="169">
        <f t="shared" si="5"/>
        <v>1406</v>
      </c>
      <c r="AP17" s="203"/>
      <c r="AQ17" s="170"/>
      <c r="AR17" s="169">
        <f t="shared" si="6"/>
        <v>1406</v>
      </c>
      <c r="AS17" s="203"/>
      <c r="AT17" s="170"/>
      <c r="AU17" s="180">
        <v>12</v>
      </c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2"/>
      <c r="BY17" s="375"/>
      <c r="BZ17" s="375"/>
      <c r="CA17" s="375"/>
      <c r="CB17" s="375"/>
      <c r="CC17" s="375"/>
      <c r="CD17" s="375"/>
      <c r="CE17" s="375"/>
      <c r="CF17" s="375"/>
      <c r="CG17" s="375"/>
      <c r="CH17" s="375"/>
      <c r="CI17" s="375"/>
      <c r="CJ17" s="375"/>
      <c r="CK17" s="375"/>
      <c r="CL17" s="375"/>
      <c r="CM17" s="375"/>
      <c r="CN17" s="375"/>
      <c r="CO17" s="375"/>
      <c r="CP17" s="375"/>
      <c r="CQ17" s="375"/>
      <c r="CR17" s="375"/>
      <c r="CS17" s="375"/>
    </row>
    <row r="18" spans="2:97" ht="12.75" customHeight="1" x14ac:dyDescent="0.2">
      <c r="B18" s="137">
        <v>38576</v>
      </c>
      <c r="C18" s="137">
        <v>38701</v>
      </c>
      <c r="E18" s="334">
        <f t="shared" si="0"/>
        <v>2005</v>
      </c>
      <c r="F18" s="335"/>
      <c r="G18" s="335"/>
      <c r="H18" s="328">
        <f t="shared" si="1"/>
        <v>126</v>
      </c>
      <c r="I18" s="215"/>
      <c r="J18" s="188"/>
      <c r="K18" s="157"/>
      <c r="L18" s="188">
        <v>3</v>
      </c>
      <c r="M18" s="157"/>
      <c r="N18" s="156"/>
      <c r="O18" s="157"/>
      <c r="P18" s="156"/>
      <c r="Q18" s="157"/>
      <c r="R18" s="156"/>
      <c r="S18" s="157"/>
      <c r="T18" s="156"/>
      <c r="U18" s="157"/>
      <c r="V18" s="156"/>
      <c r="W18" s="157"/>
      <c r="X18" s="156"/>
      <c r="Y18" s="157"/>
      <c r="Z18" s="156"/>
      <c r="AA18" s="188"/>
      <c r="AB18" s="157"/>
      <c r="AC18" s="156">
        <v>3</v>
      </c>
      <c r="AD18" s="188"/>
      <c r="AE18" s="188"/>
      <c r="AF18" s="169">
        <f t="shared" si="2"/>
        <v>1529</v>
      </c>
      <c r="AG18" s="203"/>
      <c r="AH18" s="170"/>
      <c r="AI18" s="169">
        <f t="shared" si="3"/>
        <v>1529</v>
      </c>
      <c r="AJ18" s="203"/>
      <c r="AK18" s="170"/>
      <c r="AL18" s="169">
        <f t="shared" si="4"/>
        <v>1566</v>
      </c>
      <c r="AM18" s="203"/>
      <c r="AN18" s="170"/>
      <c r="AO18" s="169">
        <f t="shared" si="5"/>
        <v>1529</v>
      </c>
      <c r="AP18" s="203"/>
      <c r="AQ18" s="170"/>
      <c r="AR18" s="169">
        <f t="shared" si="6"/>
        <v>1529</v>
      </c>
      <c r="AS18" s="203"/>
      <c r="AT18" s="170"/>
      <c r="AU18" s="180" t="s">
        <v>229</v>
      </c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2"/>
      <c r="BY18" s="375"/>
      <c r="BZ18" s="375"/>
      <c r="CA18" s="375"/>
      <c r="CB18" s="375"/>
      <c r="CC18" s="375"/>
      <c r="CD18" s="375"/>
      <c r="CE18" s="375"/>
      <c r="CF18" s="375"/>
      <c r="CG18" s="375"/>
      <c r="CH18" s="375"/>
      <c r="CI18" s="375"/>
      <c r="CJ18" s="375"/>
      <c r="CK18" s="375"/>
      <c r="CL18" s="375"/>
      <c r="CM18" s="375"/>
      <c r="CN18" s="375"/>
      <c r="CO18" s="375"/>
      <c r="CP18" s="375"/>
      <c r="CQ18" s="375"/>
      <c r="CR18" s="375"/>
      <c r="CS18" s="375"/>
    </row>
    <row r="19" spans="2:97" x14ac:dyDescent="0.2">
      <c r="B19" s="145"/>
      <c r="C19" s="145"/>
      <c r="E19" s="334" t="str">
        <f t="shared" si="0"/>
        <v/>
      </c>
      <c r="F19" s="335"/>
      <c r="G19" s="335"/>
      <c r="H19" s="328">
        <f t="shared" si="1"/>
        <v>0</v>
      </c>
      <c r="I19" s="215"/>
      <c r="J19" s="188"/>
      <c r="K19" s="157"/>
      <c r="L19" s="188"/>
      <c r="M19" s="157"/>
      <c r="N19" s="156"/>
      <c r="O19" s="157"/>
      <c r="P19" s="156"/>
      <c r="Q19" s="157"/>
      <c r="R19" s="156"/>
      <c r="S19" s="157"/>
      <c r="T19" s="156"/>
      <c r="U19" s="157"/>
      <c r="V19" s="156"/>
      <c r="W19" s="157"/>
      <c r="X19" s="156"/>
      <c r="Y19" s="157"/>
      <c r="Z19" s="156"/>
      <c r="AA19" s="188"/>
      <c r="AB19" s="157"/>
      <c r="AC19" s="156"/>
      <c r="AD19" s="188"/>
      <c r="AE19" s="188"/>
      <c r="AF19" s="169">
        <f t="shared" si="2"/>
        <v>1529</v>
      </c>
      <c r="AG19" s="203"/>
      <c r="AH19" s="170"/>
      <c r="AI19" s="169">
        <f t="shared" si="3"/>
        <v>1529</v>
      </c>
      <c r="AJ19" s="203"/>
      <c r="AK19" s="170"/>
      <c r="AL19" s="169">
        <f t="shared" si="4"/>
        <v>1566</v>
      </c>
      <c r="AM19" s="203"/>
      <c r="AN19" s="170"/>
      <c r="AO19" s="169">
        <f t="shared" si="5"/>
        <v>1529</v>
      </c>
      <c r="AP19" s="203"/>
      <c r="AQ19" s="170"/>
      <c r="AR19" s="169">
        <f t="shared" si="6"/>
        <v>1529</v>
      </c>
      <c r="AS19" s="203"/>
      <c r="AT19" s="170"/>
      <c r="AU19" s="153" t="s">
        <v>220</v>
      </c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5"/>
      <c r="BY19" s="375"/>
      <c r="BZ19" s="375"/>
      <c r="CA19" s="375"/>
      <c r="CB19" s="375"/>
      <c r="CC19" s="375"/>
      <c r="CD19" s="375"/>
      <c r="CE19" s="375"/>
      <c r="CF19" s="375"/>
      <c r="CG19" s="375"/>
      <c r="CH19" s="375"/>
      <c r="CI19" s="375"/>
      <c r="CJ19" s="375"/>
      <c r="CK19" s="375"/>
      <c r="CL19" s="375"/>
      <c r="CM19" s="375"/>
      <c r="CN19" s="375"/>
      <c r="CO19" s="375"/>
      <c r="CP19" s="375"/>
      <c r="CQ19" s="375"/>
      <c r="CR19" s="375"/>
      <c r="CS19" s="375"/>
    </row>
    <row r="20" spans="2:97" ht="12.75" customHeight="1" x14ac:dyDescent="0.2">
      <c r="B20" s="145"/>
      <c r="C20" s="145"/>
      <c r="E20" s="334" t="str">
        <f t="shared" si="0"/>
        <v/>
      </c>
      <c r="F20" s="335"/>
      <c r="G20" s="335"/>
      <c r="H20" s="328">
        <f t="shared" si="1"/>
        <v>0</v>
      </c>
      <c r="I20" s="215"/>
      <c r="J20" s="188"/>
      <c r="K20" s="157"/>
      <c r="L20" s="188"/>
      <c r="M20" s="157"/>
      <c r="N20" s="156"/>
      <c r="O20" s="157"/>
      <c r="P20" s="156"/>
      <c r="Q20" s="157"/>
      <c r="R20" s="156"/>
      <c r="S20" s="157"/>
      <c r="T20" s="156"/>
      <c r="U20" s="157"/>
      <c r="V20" s="156"/>
      <c r="W20" s="157"/>
      <c r="X20" s="156"/>
      <c r="Y20" s="157"/>
      <c r="Z20" s="156"/>
      <c r="AA20" s="188"/>
      <c r="AB20" s="157"/>
      <c r="AC20" s="156"/>
      <c r="AD20" s="188"/>
      <c r="AE20" s="188"/>
      <c r="AF20" s="169">
        <f>IF(H20&lt;&gt;0,(H20)-(J20+L20+N20+P20+R20+T20+V20+X20)+AF19,AF19)</f>
        <v>1529</v>
      </c>
      <c r="AG20" s="203"/>
      <c r="AH20" s="170"/>
      <c r="AI20" s="169">
        <f t="shared" si="3"/>
        <v>1529</v>
      </c>
      <c r="AJ20" s="203"/>
      <c r="AK20" s="170"/>
      <c r="AL20" s="169">
        <f>(H20+AC20+AL19)-(L20+N20+R20+T20+V20+X20)</f>
        <v>1566</v>
      </c>
      <c r="AM20" s="203"/>
      <c r="AN20" s="170"/>
      <c r="AO20" s="169">
        <f t="shared" si="5"/>
        <v>1529</v>
      </c>
      <c r="AP20" s="203"/>
      <c r="AQ20" s="170"/>
      <c r="AR20" s="169">
        <f t="shared" si="6"/>
        <v>1529</v>
      </c>
      <c r="AS20" s="203"/>
      <c r="AT20" s="170"/>
      <c r="AU20" s="153" t="s">
        <v>241</v>
      </c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5"/>
      <c r="BY20" s="376"/>
      <c r="BZ20" s="376"/>
      <c r="CA20" s="376"/>
      <c r="CB20" s="376"/>
      <c r="CC20" s="376"/>
      <c r="CD20" s="376"/>
      <c r="CE20" s="376"/>
      <c r="CF20" s="376"/>
      <c r="CG20" s="376"/>
      <c r="CH20" s="376"/>
      <c r="CI20" s="376"/>
      <c r="CJ20" s="376"/>
      <c r="CK20" s="376"/>
      <c r="CL20" s="376"/>
      <c r="CM20" s="376"/>
      <c r="CN20" s="376"/>
      <c r="CO20" s="376"/>
      <c r="CP20" s="376"/>
      <c r="CQ20" s="376"/>
      <c r="CR20" s="376"/>
      <c r="CS20" s="376"/>
    </row>
    <row r="21" spans="2:97" ht="12.75" customHeight="1" x14ac:dyDescent="0.2">
      <c r="B21" s="145"/>
      <c r="C21" s="145"/>
      <c r="E21" s="334" t="str">
        <f t="shared" si="0"/>
        <v/>
      </c>
      <c r="F21" s="335"/>
      <c r="G21" s="335"/>
      <c r="H21" s="328">
        <f t="shared" si="1"/>
        <v>0</v>
      </c>
      <c r="I21" s="215"/>
      <c r="J21" s="188"/>
      <c r="K21" s="157"/>
      <c r="L21" s="156"/>
      <c r="M21" s="157"/>
      <c r="N21" s="156"/>
      <c r="O21" s="157"/>
      <c r="P21" s="156"/>
      <c r="Q21" s="157"/>
      <c r="R21" s="156"/>
      <c r="S21" s="157"/>
      <c r="T21" s="156"/>
      <c r="U21" s="157"/>
      <c r="V21" s="156"/>
      <c r="W21" s="157"/>
      <c r="X21" s="156"/>
      <c r="Y21" s="157"/>
      <c r="Z21" s="156"/>
      <c r="AA21" s="188"/>
      <c r="AB21" s="157"/>
      <c r="AC21" s="156"/>
      <c r="AD21" s="188"/>
      <c r="AE21" s="188"/>
      <c r="AF21" s="169">
        <f>IF(H21&lt;&gt;0,(H21)-(J21+L21+N21+P21+R21+T21+V21+X21)+AF20,AF20)</f>
        <v>1529</v>
      </c>
      <c r="AG21" s="203"/>
      <c r="AH21" s="170"/>
      <c r="AI21" s="169">
        <f t="shared" si="3"/>
        <v>1529</v>
      </c>
      <c r="AJ21" s="203"/>
      <c r="AK21" s="170"/>
      <c r="AL21" s="169">
        <f>(H21+AC21+AL20)-(L21+N21+R21+T21+V21+X21)</f>
        <v>1566</v>
      </c>
      <c r="AM21" s="203"/>
      <c r="AN21" s="170"/>
      <c r="AO21" s="169">
        <f t="shared" si="5"/>
        <v>1529</v>
      </c>
      <c r="AP21" s="203"/>
      <c r="AQ21" s="170"/>
      <c r="AR21" s="169">
        <f t="shared" si="6"/>
        <v>1529</v>
      </c>
      <c r="AS21" s="203"/>
      <c r="AT21" s="170"/>
      <c r="AU21" s="153" t="s">
        <v>236</v>
      </c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5"/>
      <c r="BY21" s="375"/>
      <c r="BZ21" s="375"/>
      <c r="CA21" s="375"/>
      <c r="CB21" s="375"/>
      <c r="CC21" s="375"/>
      <c r="CD21" s="375"/>
      <c r="CE21" s="375"/>
      <c r="CF21" s="375"/>
      <c r="CG21" s="375"/>
      <c r="CH21" s="375"/>
      <c r="CI21" s="375"/>
      <c r="CJ21" s="375"/>
      <c r="CK21" s="375"/>
      <c r="CL21" s="375"/>
      <c r="CM21" s="375"/>
      <c r="CN21" s="375"/>
      <c r="CO21" s="375"/>
      <c r="CP21" s="375"/>
      <c r="CQ21" s="375"/>
      <c r="CR21" s="375"/>
      <c r="CS21" s="375"/>
    </row>
    <row r="22" spans="2:97" ht="12.75" customHeight="1" x14ac:dyDescent="0.2">
      <c r="B22" s="145"/>
      <c r="C22" s="145"/>
      <c r="E22" s="334" t="str">
        <f t="shared" si="0"/>
        <v/>
      </c>
      <c r="F22" s="335"/>
      <c r="G22" s="335"/>
      <c r="H22" s="328">
        <f t="shared" si="1"/>
        <v>0</v>
      </c>
      <c r="I22" s="215"/>
      <c r="J22" s="188"/>
      <c r="K22" s="157"/>
      <c r="L22" s="188"/>
      <c r="M22" s="157"/>
      <c r="N22" s="156"/>
      <c r="O22" s="157"/>
      <c r="P22" s="156"/>
      <c r="Q22" s="157"/>
      <c r="R22" s="156"/>
      <c r="S22" s="157"/>
      <c r="T22" s="156"/>
      <c r="U22" s="157"/>
      <c r="V22" s="156"/>
      <c r="W22" s="157"/>
      <c r="X22" s="156"/>
      <c r="Y22" s="157"/>
      <c r="Z22" s="156"/>
      <c r="AA22" s="188"/>
      <c r="AB22" s="157"/>
      <c r="AC22" s="156"/>
      <c r="AD22" s="188"/>
      <c r="AE22" s="188"/>
      <c r="AF22" s="169">
        <f t="shared" si="2"/>
        <v>1529</v>
      </c>
      <c r="AG22" s="203"/>
      <c r="AH22" s="170"/>
      <c r="AI22" s="169">
        <f t="shared" si="3"/>
        <v>1529</v>
      </c>
      <c r="AJ22" s="203"/>
      <c r="AK22" s="170"/>
      <c r="AL22" s="169">
        <f t="shared" si="4"/>
        <v>1566</v>
      </c>
      <c r="AM22" s="203"/>
      <c r="AN22" s="170"/>
      <c r="AO22" s="169">
        <f t="shared" si="5"/>
        <v>1529</v>
      </c>
      <c r="AP22" s="203"/>
      <c r="AQ22" s="170"/>
      <c r="AR22" s="169">
        <f t="shared" si="6"/>
        <v>1529</v>
      </c>
      <c r="AS22" s="203"/>
      <c r="AT22" s="170"/>
      <c r="AU22" s="153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5"/>
      <c r="BY22" s="375"/>
      <c r="BZ22" s="375"/>
      <c r="CA22" s="375"/>
      <c r="CB22" s="375"/>
      <c r="CC22" s="375"/>
      <c r="CD22" s="375"/>
      <c r="CE22" s="375"/>
      <c r="CF22" s="375"/>
      <c r="CG22" s="375"/>
      <c r="CH22" s="375"/>
      <c r="CI22" s="375"/>
      <c r="CJ22" s="375"/>
      <c r="CK22" s="375"/>
      <c r="CL22" s="375"/>
      <c r="CM22" s="375"/>
      <c r="CN22" s="375"/>
      <c r="CO22" s="375"/>
      <c r="CP22" s="375"/>
      <c r="CQ22" s="375"/>
      <c r="CR22" s="375"/>
      <c r="CS22" s="375"/>
    </row>
    <row r="23" spans="2:97" ht="12.75" customHeight="1" x14ac:dyDescent="0.2">
      <c r="B23" s="145">
        <v>39104</v>
      </c>
      <c r="C23" s="145">
        <v>39447</v>
      </c>
      <c r="E23" s="334">
        <f t="shared" si="0"/>
        <v>2007</v>
      </c>
      <c r="F23" s="335"/>
      <c r="G23" s="335"/>
      <c r="H23" s="328">
        <f t="shared" si="1"/>
        <v>344</v>
      </c>
      <c r="I23" s="215"/>
      <c r="J23" s="188">
        <v>2</v>
      </c>
      <c r="K23" s="157"/>
      <c r="L23" s="188"/>
      <c r="M23" s="157"/>
      <c r="N23" s="156"/>
      <c r="O23" s="157"/>
      <c r="P23" s="156">
        <v>15</v>
      </c>
      <c r="Q23" s="157"/>
      <c r="R23" s="156"/>
      <c r="S23" s="157"/>
      <c r="T23" s="156"/>
      <c r="U23" s="157"/>
      <c r="V23" s="156"/>
      <c r="W23" s="157"/>
      <c r="X23" s="156"/>
      <c r="Y23" s="157"/>
      <c r="Z23" s="156"/>
      <c r="AA23" s="188"/>
      <c r="AB23" s="157"/>
      <c r="AC23" s="156"/>
      <c r="AD23" s="188"/>
      <c r="AE23" s="188"/>
      <c r="AF23" s="169">
        <f t="shared" si="2"/>
        <v>1856</v>
      </c>
      <c r="AG23" s="203"/>
      <c r="AH23" s="170"/>
      <c r="AI23" s="169">
        <f t="shared" si="3"/>
        <v>1856</v>
      </c>
      <c r="AJ23" s="203"/>
      <c r="AK23" s="170"/>
      <c r="AL23" s="169">
        <f t="shared" si="4"/>
        <v>1910</v>
      </c>
      <c r="AM23" s="203"/>
      <c r="AN23" s="170"/>
      <c r="AO23" s="169">
        <f t="shared" si="5"/>
        <v>1873</v>
      </c>
      <c r="AP23" s="203"/>
      <c r="AQ23" s="170"/>
      <c r="AR23" s="169">
        <f t="shared" si="6"/>
        <v>1856</v>
      </c>
      <c r="AS23" s="203"/>
      <c r="AT23" s="170"/>
      <c r="AU23" s="153" t="s">
        <v>237</v>
      </c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5"/>
      <c r="BY23" s="375"/>
      <c r="BZ23" s="375"/>
      <c r="CA23" s="375"/>
      <c r="CB23" s="375"/>
      <c r="CC23" s="375"/>
      <c r="CD23" s="375"/>
      <c r="CE23" s="375"/>
      <c r="CF23" s="375"/>
      <c r="CG23" s="375"/>
      <c r="CH23" s="375"/>
      <c r="CI23" s="375"/>
      <c r="CJ23" s="375"/>
      <c r="CK23" s="375"/>
      <c r="CL23" s="375"/>
      <c r="CM23" s="375"/>
      <c r="CN23" s="375"/>
      <c r="CO23" s="375"/>
      <c r="CP23" s="375"/>
      <c r="CQ23" s="375"/>
      <c r="CR23" s="375"/>
      <c r="CS23" s="375"/>
    </row>
    <row r="24" spans="2:97" ht="12.75" customHeight="1" x14ac:dyDescent="0.2">
      <c r="B24" s="145"/>
      <c r="C24" s="145"/>
      <c r="E24" s="334" t="str">
        <f t="shared" si="0"/>
        <v/>
      </c>
      <c r="F24" s="335"/>
      <c r="G24" s="335"/>
      <c r="H24" s="328">
        <f t="shared" si="1"/>
        <v>0</v>
      </c>
      <c r="I24" s="215"/>
      <c r="J24" s="188"/>
      <c r="K24" s="157"/>
      <c r="L24" s="188"/>
      <c r="M24" s="157"/>
      <c r="N24" s="156"/>
      <c r="O24" s="157"/>
      <c r="P24" s="156"/>
      <c r="Q24" s="157"/>
      <c r="R24" s="156"/>
      <c r="S24" s="157"/>
      <c r="T24" s="156"/>
      <c r="U24" s="157"/>
      <c r="V24" s="156"/>
      <c r="W24" s="157"/>
      <c r="X24" s="156"/>
      <c r="Y24" s="157"/>
      <c r="Z24" s="156"/>
      <c r="AA24" s="188"/>
      <c r="AB24" s="157"/>
      <c r="AC24" s="156"/>
      <c r="AD24" s="188"/>
      <c r="AE24" s="188"/>
      <c r="AF24" s="169">
        <f t="shared" si="2"/>
        <v>1856</v>
      </c>
      <c r="AG24" s="203"/>
      <c r="AH24" s="170"/>
      <c r="AI24" s="169">
        <f t="shared" si="3"/>
        <v>1856</v>
      </c>
      <c r="AJ24" s="203"/>
      <c r="AK24" s="170"/>
      <c r="AL24" s="169">
        <f t="shared" si="4"/>
        <v>1910</v>
      </c>
      <c r="AM24" s="203"/>
      <c r="AN24" s="170"/>
      <c r="AO24" s="169">
        <f t="shared" si="5"/>
        <v>1873</v>
      </c>
      <c r="AP24" s="203"/>
      <c r="AQ24" s="170"/>
      <c r="AR24" s="169">
        <f t="shared" si="6"/>
        <v>1856</v>
      </c>
      <c r="AS24" s="203"/>
      <c r="AT24" s="170"/>
      <c r="AU24" s="153" t="s">
        <v>238</v>
      </c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5"/>
      <c r="BY24" s="375"/>
      <c r="BZ24" s="375"/>
      <c r="CA24" s="375"/>
      <c r="CB24" s="375"/>
      <c r="CC24" s="375"/>
      <c r="CD24" s="375"/>
      <c r="CE24" s="375"/>
      <c r="CF24" s="375"/>
      <c r="CG24" s="375"/>
      <c r="CH24" s="375"/>
      <c r="CI24" s="375"/>
      <c r="CJ24" s="375"/>
      <c r="CK24" s="375"/>
      <c r="CL24" s="375"/>
      <c r="CM24" s="375"/>
      <c r="CN24" s="375"/>
      <c r="CO24" s="375"/>
      <c r="CP24" s="375"/>
      <c r="CQ24" s="375"/>
      <c r="CR24" s="375"/>
      <c r="CS24" s="375"/>
    </row>
    <row r="25" spans="2:97" ht="12.75" customHeight="1" x14ac:dyDescent="0.2">
      <c r="B25" s="145"/>
      <c r="C25" s="145"/>
      <c r="E25" s="334" t="str">
        <f t="shared" si="0"/>
        <v/>
      </c>
      <c r="F25" s="335"/>
      <c r="G25" s="335"/>
      <c r="H25" s="328">
        <f t="shared" si="1"/>
        <v>0</v>
      </c>
      <c r="I25" s="215"/>
      <c r="J25" s="188"/>
      <c r="K25" s="157"/>
      <c r="L25" s="188"/>
      <c r="M25" s="157"/>
      <c r="N25" s="156"/>
      <c r="O25" s="157"/>
      <c r="P25" s="156"/>
      <c r="Q25" s="157"/>
      <c r="R25" s="156"/>
      <c r="S25" s="157"/>
      <c r="T25" s="156"/>
      <c r="U25" s="157"/>
      <c r="V25" s="156"/>
      <c r="W25" s="157"/>
      <c r="X25" s="156"/>
      <c r="Y25" s="157"/>
      <c r="Z25" s="156"/>
      <c r="AA25" s="188"/>
      <c r="AB25" s="157"/>
      <c r="AC25" s="156"/>
      <c r="AD25" s="188"/>
      <c r="AE25" s="188"/>
      <c r="AF25" s="169">
        <f t="shared" si="2"/>
        <v>1856</v>
      </c>
      <c r="AG25" s="203"/>
      <c r="AH25" s="170"/>
      <c r="AI25" s="169">
        <f t="shared" si="3"/>
        <v>1856</v>
      </c>
      <c r="AJ25" s="203"/>
      <c r="AK25" s="170"/>
      <c r="AL25" s="169">
        <f t="shared" si="4"/>
        <v>1910</v>
      </c>
      <c r="AM25" s="203"/>
      <c r="AN25" s="170"/>
      <c r="AO25" s="169">
        <f t="shared" si="5"/>
        <v>1873</v>
      </c>
      <c r="AP25" s="203"/>
      <c r="AQ25" s="170"/>
      <c r="AR25" s="169">
        <f t="shared" si="6"/>
        <v>1856</v>
      </c>
      <c r="AS25" s="203"/>
      <c r="AT25" s="170"/>
      <c r="AU25" s="153" t="s">
        <v>239</v>
      </c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5"/>
      <c r="BY25" s="375"/>
      <c r="BZ25" s="375"/>
      <c r="CA25" s="375"/>
      <c r="CB25" s="375"/>
      <c r="CC25" s="375"/>
      <c r="CD25" s="375"/>
      <c r="CE25" s="375"/>
      <c r="CF25" s="375"/>
      <c r="CG25" s="375"/>
      <c r="CH25" s="375"/>
      <c r="CI25" s="375"/>
      <c r="CJ25" s="375"/>
      <c r="CK25" s="375"/>
      <c r="CL25" s="375"/>
      <c r="CM25" s="375"/>
      <c r="CN25" s="375"/>
      <c r="CO25" s="375"/>
      <c r="CP25" s="375"/>
      <c r="CQ25" s="375"/>
      <c r="CR25" s="375"/>
      <c r="CS25" s="375"/>
    </row>
    <row r="26" spans="2:97" ht="12.75" customHeight="1" x14ac:dyDescent="0.2">
      <c r="B26" s="145"/>
      <c r="C26" s="145"/>
      <c r="E26" s="334" t="str">
        <f t="shared" si="0"/>
        <v/>
      </c>
      <c r="F26" s="335"/>
      <c r="G26" s="335"/>
      <c r="H26" s="328">
        <f t="shared" si="1"/>
        <v>0</v>
      </c>
      <c r="I26" s="215"/>
      <c r="J26" s="188"/>
      <c r="K26" s="157"/>
      <c r="L26" s="188"/>
      <c r="M26" s="157"/>
      <c r="N26" s="156"/>
      <c r="O26" s="157"/>
      <c r="P26" s="156"/>
      <c r="Q26" s="157"/>
      <c r="R26" s="156"/>
      <c r="S26" s="157"/>
      <c r="T26" s="156"/>
      <c r="U26" s="157"/>
      <c r="V26" s="156"/>
      <c r="W26" s="157"/>
      <c r="X26" s="156"/>
      <c r="Y26" s="157"/>
      <c r="Z26" s="156"/>
      <c r="AA26" s="188"/>
      <c r="AB26" s="157"/>
      <c r="AC26" s="156"/>
      <c r="AD26" s="188"/>
      <c r="AE26" s="188"/>
      <c r="AF26" s="169">
        <f t="shared" si="2"/>
        <v>1856</v>
      </c>
      <c r="AG26" s="203"/>
      <c r="AH26" s="170"/>
      <c r="AI26" s="169">
        <f t="shared" si="3"/>
        <v>1856</v>
      </c>
      <c r="AJ26" s="203"/>
      <c r="AK26" s="170"/>
      <c r="AL26" s="169">
        <f t="shared" si="4"/>
        <v>1910</v>
      </c>
      <c r="AM26" s="203"/>
      <c r="AN26" s="170"/>
      <c r="AO26" s="169">
        <f t="shared" si="5"/>
        <v>1873</v>
      </c>
      <c r="AP26" s="203"/>
      <c r="AQ26" s="170"/>
      <c r="AR26" s="169">
        <f t="shared" si="6"/>
        <v>1856</v>
      </c>
      <c r="AS26" s="203"/>
      <c r="AT26" s="170"/>
      <c r="AU26" s="153" t="s">
        <v>240</v>
      </c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5"/>
      <c r="BY26" s="375"/>
      <c r="BZ26" s="375"/>
      <c r="CA26" s="375"/>
      <c r="CB26" s="375"/>
      <c r="CC26" s="375"/>
      <c r="CD26" s="375"/>
      <c r="CE26" s="375"/>
      <c r="CF26" s="375"/>
      <c r="CG26" s="375"/>
      <c r="CH26" s="375"/>
      <c r="CI26" s="375"/>
      <c r="CJ26" s="375"/>
      <c r="CK26" s="375"/>
      <c r="CL26" s="375"/>
      <c r="CM26" s="375"/>
      <c r="CN26" s="375"/>
      <c r="CO26" s="375"/>
      <c r="CP26" s="375"/>
      <c r="CQ26" s="375"/>
      <c r="CR26" s="375"/>
      <c r="CS26" s="375"/>
    </row>
    <row r="27" spans="2:97" ht="12.75" customHeight="1" x14ac:dyDescent="0.2">
      <c r="B27" s="145"/>
      <c r="C27" s="145"/>
      <c r="E27" s="334" t="str">
        <f t="shared" si="0"/>
        <v/>
      </c>
      <c r="F27" s="335"/>
      <c r="G27" s="335"/>
      <c r="H27" s="328">
        <f t="shared" si="1"/>
        <v>0</v>
      </c>
      <c r="I27" s="215"/>
      <c r="J27" s="188"/>
      <c r="K27" s="157"/>
      <c r="L27" s="188"/>
      <c r="M27" s="157"/>
      <c r="N27" s="156"/>
      <c r="O27" s="157"/>
      <c r="P27" s="156"/>
      <c r="Q27" s="157"/>
      <c r="R27" s="156"/>
      <c r="S27" s="157"/>
      <c r="T27" s="156"/>
      <c r="U27" s="157"/>
      <c r="V27" s="156"/>
      <c r="W27" s="157"/>
      <c r="X27" s="156"/>
      <c r="Y27" s="188"/>
      <c r="Z27" s="156"/>
      <c r="AA27" s="188"/>
      <c r="AB27" s="157"/>
      <c r="AC27" s="156"/>
      <c r="AD27" s="188"/>
      <c r="AE27" s="188"/>
      <c r="AF27" s="169">
        <f t="shared" si="2"/>
        <v>1856</v>
      </c>
      <c r="AG27" s="203"/>
      <c r="AH27" s="170"/>
      <c r="AI27" s="169">
        <f t="shared" si="3"/>
        <v>1856</v>
      </c>
      <c r="AJ27" s="203"/>
      <c r="AK27" s="170"/>
      <c r="AL27" s="169">
        <f t="shared" si="4"/>
        <v>1910</v>
      </c>
      <c r="AM27" s="203"/>
      <c r="AN27" s="170"/>
      <c r="AO27" s="169">
        <f t="shared" si="5"/>
        <v>1873</v>
      </c>
      <c r="AP27" s="203"/>
      <c r="AQ27" s="170"/>
      <c r="AR27" s="169">
        <f t="shared" si="6"/>
        <v>1856</v>
      </c>
      <c r="AS27" s="203"/>
      <c r="AT27" s="170"/>
      <c r="AU27" s="153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5"/>
    </row>
    <row r="28" spans="2:97" ht="12.75" customHeight="1" x14ac:dyDescent="0.2">
      <c r="B28" s="145">
        <v>39448</v>
      </c>
      <c r="C28" s="145">
        <v>39813</v>
      </c>
      <c r="E28" s="334">
        <f t="shared" si="0"/>
        <v>2008</v>
      </c>
      <c r="F28" s="335"/>
      <c r="G28" s="335"/>
      <c r="H28" s="328">
        <f t="shared" si="1"/>
        <v>366</v>
      </c>
      <c r="I28" s="215"/>
      <c r="J28" s="188"/>
      <c r="K28" s="157"/>
      <c r="L28" s="188"/>
      <c r="M28" s="157"/>
      <c r="N28" s="156"/>
      <c r="O28" s="157"/>
      <c r="P28" s="156"/>
      <c r="Q28" s="157"/>
      <c r="R28" s="156"/>
      <c r="S28" s="157"/>
      <c r="T28" s="156"/>
      <c r="U28" s="157"/>
      <c r="V28" s="156">
        <v>30</v>
      </c>
      <c r="W28" s="157"/>
      <c r="X28" s="156"/>
      <c r="Y28" s="188"/>
      <c r="Z28" s="156"/>
      <c r="AA28" s="188"/>
      <c r="AB28" s="157"/>
      <c r="AC28" s="156"/>
      <c r="AD28" s="188"/>
      <c r="AE28" s="188"/>
      <c r="AF28" s="169">
        <f t="shared" si="2"/>
        <v>2192</v>
      </c>
      <c r="AG28" s="203"/>
      <c r="AH28" s="170"/>
      <c r="AI28" s="169">
        <f t="shared" si="3"/>
        <v>2192</v>
      </c>
      <c r="AJ28" s="203"/>
      <c r="AK28" s="170"/>
      <c r="AL28" s="169">
        <f t="shared" si="4"/>
        <v>2246</v>
      </c>
      <c r="AM28" s="203"/>
      <c r="AN28" s="170"/>
      <c r="AO28" s="169">
        <f t="shared" si="5"/>
        <v>2209</v>
      </c>
      <c r="AP28" s="203"/>
      <c r="AQ28" s="170"/>
      <c r="AR28" s="169">
        <f t="shared" si="6"/>
        <v>2192</v>
      </c>
      <c r="AS28" s="203"/>
      <c r="AT28" s="170"/>
      <c r="AU28" s="153" t="s">
        <v>242</v>
      </c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5"/>
    </row>
    <row r="29" spans="2:97" ht="12.75" customHeight="1" x14ac:dyDescent="0.2">
      <c r="B29" s="145">
        <v>39814</v>
      </c>
      <c r="C29" s="145">
        <v>40178</v>
      </c>
      <c r="E29" s="334">
        <f t="shared" si="0"/>
        <v>2009</v>
      </c>
      <c r="F29" s="335"/>
      <c r="G29" s="335"/>
      <c r="H29" s="328">
        <f t="shared" si="1"/>
        <v>365</v>
      </c>
      <c r="I29" s="215"/>
      <c r="J29" s="188"/>
      <c r="K29" s="157"/>
      <c r="L29" s="188"/>
      <c r="M29" s="157"/>
      <c r="N29" s="156"/>
      <c r="O29" s="157"/>
      <c r="P29" s="156"/>
      <c r="Q29" s="157"/>
      <c r="R29" s="156"/>
      <c r="S29" s="157"/>
      <c r="T29" s="156"/>
      <c r="U29" s="157"/>
      <c r="V29" s="156">
        <v>31</v>
      </c>
      <c r="W29" s="157"/>
      <c r="X29" s="156"/>
      <c r="Y29" s="157"/>
      <c r="Z29" s="156"/>
      <c r="AA29" s="188"/>
      <c r="AB29" s="157"/>
      <c r="AC29" s="156"/>
      <c r="AD29" s="188"/>
      <c r="AE29" s="188"/>
      <c r="AF29" s="169">
        <f t="shared" si="2"/>
        <v>2526</v>
      </c>
      <c r="AG29" s="203"/>
      <c r="AH29" s="170"/>
      <c r="AI29" s="169">
        <f t="shared" si="3"/>
        <v>2526</v>
      </c>
      <c r="AJ29" s="203"/>
      <c r="AK29" s="170"/>
      <c r="AL29" s="169">
        <f t="shared" si="4"/>
        <v>2580</v>
      </c>
      <c r="AM29" s="203"/>
      <c r="AN29" s="170"/>
      <c r="AO29" s="169">
        <f t="shared" si="5"/>
        <v>2543</v>
      </c>
      <c r="AP29" s="203"/>
      <c r="AQ29" s="170"/>
      <c r="AR29" s="169">
        <f t="shared" si="6"/>
        <v>2526</v>
      </c>
      <c r="AS29" s="203"/>
      <c r="AT29" s="170"/>
      <c r="AU29" s="153" t="s">
        <v>243</v>
      </c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5"/>
    </row>
    <row r="30" spans="2:97" ht="12.75" customHeight="1" x14ac:dyDescent="0.2">
      <c r="B30" s="145"/>
      <c r="C30" s="145"/>
      <c r="E30" s="334" t="str">
        <f t="shared" si="0"/>
        <v/>
      </c>
      <c r="F30" s="335"/>
      <c r="G30" s="335"/>
      <c r="H30" s="328">
        <f t="shared" si="1"/>
        <v>0</v>
      </c>
      <c r="I30" s="215"/>
      <c r="J30" s="188"/>
      <c r="K30" s="157"/>
      <c r="L30" s="188"/>
      <c r="M30" s="157"/>
      <c r="N30" s="156"/>
      <c r="O30" s="157"/>
      <c r="P30" s="156"/>
      <c r="Q30" s="157"/>
      <c r="R30" s="156"/>
      <c r="S30" s="157"/>
      <c r="T30" s="156"/>
      <c r="U30" s="157"/>
      <c r="V30" s="156"/>
      <c r="W30" s="157"/>
      <c r="X30" s="156"/>
      <c r="Y30" s="157"/>
      <c r="Z30" s="156"/>
      <c r="AA30" s="188"/>
      <c r="AB30" s="157"/>
      <c r="AC30" s="156"/>
      <c r="AD30" s="188"/>
      <c r="AE30" s="188"/>
      <c r="AF30" s="169">
        <f t="shared" si="2"/>
        <v>2526</v>
      </c>
      <c r="AG30" s="203"/>
      <c r="AH30" s="170"/>
      <c r="AI30" s="169">
        <f t="shared" si="3"/>
        <v>2526</v>
      </c>
      <c r="AJ30" s="203"/>
      <c r="AK30" s="170"/>
      <c r="AL30" s="169">
        <f t="shared" si="4"/>
        <v>2580</v>
      </c>
      <c r="AM30" s="203"/>
      <c r="AN30" s="170"/>
      <c r="AO30" s="169">
        <f t="shared" si="5"/>
        <v>2543</v>
      </c>
      <c r="AP30" s="203"/>
      <c r="AQ30" s="170"/>
      <c r="AR30" s="169">
        <f t="shared" si="6"/>
        <v>2526</v>
      </c>
      <c r="AS30" s="203"/>
      <c r="AT30" s="170"/>
      <c r="AU30" s="153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5"/>
    </row>
    <row r="31" spans="2:97" ht="12.75" customHeight="1" x14ac:dyDescent="0.2">
      <c r="B31" s="145">
        <v>39845</v>
      </c>
      <c r="C31" s="145">
        <v>40178</v>
      </c>
      <c r="E31" s="334">
        <f t="shared" si="0"/>
        <v>2009</v>
      </c>
      <c r="F31" s="335"/>
      <c r="G31" s="335"/>
      <c r="H31" s="328">
        <f t="shared" si="1"/>
        <v>334</v>
      </c>
      <c r="I31" s="215"/>
      <c r="J31" s="188"/>
      <c r="K31" s="157"/>
      <c r="L31" s="188"/>
      <c r="M31" s="157"/>
      <c r="N31" s="156"/>
      <c r="O31" s="157"/>
      <c r="P31" s="156"/>
      <c r="Q31" s="157"/>
      <c r="R31" s="156"/>
      <c r="S31" s="157"/>
      <c r="T31" s="156">
        <v>334</v>
      </c>
      <c r="U31" s="157"/>
      <c r="V31" s="156"/>
      <c r="W31" s="157"/>
      <c r="X31" s="156"/>
      <c r="Y31" s="157"/>
      <c r="Z31" s="156"/>
      <c r="AA31" s="188"/>
      <c r="AB31" s="157"/>
      <c r="AC31" s="156"/>
      <c r="AD31" s="188"/>
      <c r="AE31" s="188"/>
      <c r="AF31" s="169">
        <f t="shared" si="2"/>
        <v>2526</v>
      </c>
      <c r="AG31" s="203"/>
      <c r="AH31" s="170"/>
      <c r="AI31" s="169">
        <f t="shared" si="3"/>
        <v>2526</v>
      </c>
      <c r="AJ31" s="203"/>
      <c r="AK31" s="170"/>
      <c r="AL31" s="169">
        <f t="shared" si="4"/>
        <v>2580</v>
      </c>
      <c r="AM31" s="203"/>
      <c r="AN31" s="170"/>
      <c r="AO31" s="169">
        <f t="shared" si="5"/>
        <v>2543</v>
      </c>
      <c r="AP31" s="203"/>
      <c r="AQ31" s="170"/>
      <c r="AR31" s="169">
        <f t="shared" si="6"/>
        <v>2526</v>
      </c>
      <c r="AS31" s="203"/>
      <c r="AT31" s="170"/>
      <c r="AU31" s="153" t="s">
        <v>244</v>
      </c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5"/>
    </row>
    <row r="32" spans="2:97" ht="12.75" customHeight="1" x14ac:dyDescent="0.2">
      <c r="B32" s="145">
        <v>40179</v>
      </c>
      <c r="C32" s="145">
        <v>40543</v>
      </c>
      <c r="E32" s="334">
        <f t="shared" si="0"/>
        <v>2010</v>
      </c>
      <c r="F32" s="335"/>
      <c r="G32" s="335"/>
      <c r="H32" s="328">
        <f t="shared" si="1"/>
        <v>365</v>
      </c>
      <c r="I32" s="215"/>
      <c r="J32" s="188"/>
      <c r="K32" s="157"/>
      <c r="L32" s="188"/>
      <c r="M32" s="157"/>
      <c r="N32" s="156"/>
      <c r="O32" s="157"/>
      <c r="P32" s="156"/>
      <c r="Q32" s="157"/>
      <c r="R32" s="156"/>
      <c r="S32" s="157"/>
      <c r="T32" s="156">
        <v>365</v>
      </c>
      <c r="U32" s="157"/>
      <c r="V32" s="156"/>
      <c r="W32" s="157"/>
      <c r="X32" s="156"/>
      <c r="Y32" s="157"/>
      <c r="Z32" s="156"/>
      <c r="AA32" s="188"/>
      <c r="AB32" s="157"/>
      <c r="AC32" s="156"/>
      <c r="AD32" s="188"/>
      <c r="AE32" s="188"/>
      <c r="AF32" s="169">
        <f t="shared" si="2"/>
        <v>2526</v>
      </c>
      <c r="AG32" s="203"/>
      <c r="AH32" s="170"/>
      <c r="AI32" s="169">
        <f t="shared" si="3"/>
        <v>2526</v>
      </c>
      <c r="AJ32" s="203"/>
      <c r="AK32" s="170"/>
      <c r="AL32" s="169">
        <f t="shared" si="4"/>
        <v>2580</v>
      </c>
      <c r="AM32" s="203"/>
      <c r="AN32" s="170"/>
      <c r="AO32" s="169">
        <f t="shared" si="5"/>
        <v>2543</v>
      </c>
      <c r="AP32" s="203"/>
      <c r="AQ32" s="170"/>
      <c r="AR32" s="169">
        <f t="shared" si="6"/>
        <v>2526</v>
      </c>
      <c r="AS32" s="203"/>
      <c r="AT32" s="170"/>
      <c r="AU32" s="153" t="s">
        <v>245</v>
      </c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5"/>
    </row>
    <row r="33" spans="2:68" ht="12.75" customHeight="1" x14ac:dyDescent="0.2">
      <c r="B33" s="145">
        <v>40544</v>
      </c>
      <c r="C33" s="145">
        <v>40908</v>
      </c>
      <c r="E33" s="334">
        <f t="shared" si="0"/>
        <v>2011</v>
      </c>
      <c r="F33" s="335"/>
      <c r="G33" s="335"/>
      <c r="H33" s="328">
        <f t="shared" si="1"/>
        <v>365</v>
      </c>
      <c r="I33" s="215"/>
      <c r="J33" s="188"/>
      <c r="K33" s="157"/>
      <c r="L33" s="188"/>
      <c r="M33" s="157"/>
      <c r="N33" s="156"/>
      <c r="O33" s="157"/>
      <c r="P33" s="156"/>
      <c r="Q33" s="157"/>
      <c r="R33" s="156"/>
      <c r="S33" s="157"/>
      <c r="T33" s="156">
        <v>31</v>
      </c>
      <c r="U33" s="157"/>
      <c r="V33" s="156"/>
      <c r="W33" s="157"/>
      <c r="X33" s="156"/>
      <c r="Y33" s="157"/>
      <c r="Z33" s="156"/>
      <c r="AA33" s="188"/>
      <c r="AB33" s="157"/>
      <c r="AC33" s="156"/>
      <c r="AD33" s="188"/>
      <c r="AE33" s="188"/>
      <c r="AF33" s="169">
        <f t="shared" si="2"/>
        <v>2860</v>
      </c>
      <c r="AG33" s="203"/>
      <c r="AH33" s="170"/>
      <c r="AI33" s="169">
        <f t="shared" si="3"/>
        <v>2860</v>
      </c>
      <c r="AJ33" s="203"/>
      <c r="AK33" s="170"/>
      <c r="AL33" s="169">
        <f t="shared" si="4"/>
        <v>2914</v>
      </c>
      <c r="AM33" s="203"/>
      <c r="AN33" s="170"/>
      <c r="AO33" s="169">
        <f t="shared" si="5"/>
        <v>2877</v>
      </c>
      <c r="AP33" s="203"/>
      <c r="AQ33" s="170"/>
      <c r="AR33" s="169">
        <f t="shared" si="6"/>
        <v>2860</v>
      </c>
      <c r="AS33" s="203"/>
      <c r="AT33" s="170"/>
      <c r="AU33" s="153" t="s">
        <v>246</v>
      </c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5"/>
    </row>
    <row r="34" spans="2:68" ht="12.75" customHeight="1" x14ac:dyDescent="0.2">
      <c r="B34" s="145"/>
      <c r="C34" s="145"/>
      <c r="E34" s="334" t="str">
        <f t="shared" si="0"/>
        <v/>
      </c>
      <c r="F34" s="335"/>
      <c r="G34" s="335"/>
      <c r="H34" s="328">
        <f t="shared" si="1"/>
        <v>0</v>
      </c>
      <c r="I34" s="215"/>
      <c r="J34" s="188"/>
      <c r="K34" s="157"/>
      <c r="L34" s="188"/>
      <c r="M34" s="157"/>
      <c r="N34" s="156"/>
      <c r="O34" s="157"/>
      <c r="P34" s="156"/>
      <c r="Q34" s="157"/>
      <c r="R34" s="156"/>
      <c r="S34" s="157"/>
      <c r="T34" s="156"/>
      <c r="U34" s="157"/>
      <c r="V34" s="156"/>
      <c r="W34" s="157"/>
      <c r="X34" s="156"/>
      <c r="Y34" s="157"/>
      <c r="Z34" s="156"/>
      <c r="AA34" s="188"/>
      <c r="AB34" s="157"/>
      <c r="AC34" s="156"/>
      <c r="AD34" s="188"/>
      <c r="AE34" s="188"/>
      <c r="AF34" s="169">
        <f t="shared" si="2"/>
        <v>2860</v>
      </c>
      <c r="AG34" s="203"/>
      <c r="AH34" s="170"/>
      <c r="AI34" s="169">
        <f t="shared" si="3"/>
        <v>2860</v>
      </c>
      <c r="AJ34" s="203"/>
      <c r="AK34" s="170"/>
      <c r="AL34" s="169">
        <f t="shared" si="4"/>
        <v>2914</v>
      </c>
      <c r="AM34" s="203"/>
      <c r="AN34" s="170"/>
      <c r="AO34" s="169">
        <f t="shared" si="5"/>
        <v>2877</v>
      </c>
      <c r="AP34" s="203"/>
      <c r="AQ34" s="170"/>
      <c r="AR34" s="169">
        <f t="shared" si="6"/>
        <v>2860</v>
      </c>
      <c r="AS34" s="203"/>
      <c r="AT34" s="170"/>
      <c r="AU34" s="153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5"/>
    </row>
    <row r="35" spans="2:68" ht="12.75" customHeight="1" x14ac:dyDescent="0.2">
      <c r="B35" s="145">
        <v>40909</v>
      </c>
      <c r="C35" s="145">
        <v>41274</v>
      </c>
      <c r="E35" s="334">
        <f t="shared" si="0"/>
        <v>2012</v>
      </c>
      <c r="F35" s="335"/>
      <c r="G35" s="335"/>
      <c r="H35" s="328">
        <f t="shared" si="1"/>
        <v>366</v>
      </c>
      <c r="I35" s="215"/>
      <c r="J35" s="188"/>
      <c r="K35" s="157"/>
      <c r="L35" s="188"/>
      <c r="M35" s="157"/>
      <c r="N35" s="156"/>
      <c r="O35" s="157"/>
      <c r="P35" s="156"/>
      <c r="Q35" s="157"/>
      <c r="R35" s="156"/>
      <c r="S35" s="157"/>
      <c r="T35" s="156"/>
      <c r="U35" s="157"/>
      <c r="V35" s="156"/>
      <c r="W35" s="157"/>
      <c r="X35" s="156">
        <v>151</v>
      </c>
      <c r="Y35" s="157"/>
      <c r="Z35" s="156"/>
      <c r="AA35" s="188"/>
      <c r="AB35" s="157"/>
      <c r="AC35" s="156"/>
      <c r="AD35" s="188"/>
      <c r="AE35" s="188"/>
      <c r="AF35" s="169">
        <f t="shared" si="2"/>
        <v>3075</v>
      </c>
      <c r="AG35" s="203"/>
      <c r="AH35" s="170"/>
      <c r="AI35" s="169">
        <f t="shared" si="3"/>
        <v>3075</v>
      </c>
      <c r="AJ35" s="203"/>
      <c r="AK35" s="170"/>
      <c r="AL35" s="169">
        <f t="shared" si="4"/>
        <v>3129</v>
      </c>
      <c r="AM35" s="203"/>
      <c r="AN35" s="170"/>
      <c r="AO35" s="169">
        <f t="shared" si="5"/>
        <v>3092</v>
      </c>
      <c r="AP35" s="203"/>
      <c r="AQ35" s="170"/>
      <c r="AR35" s="169">
        <f t="shared" si="6"/>
        <v>3075</v>
      </c>
      <c r="AS35" s="203"/>
      <c r="AT35" s="170"/>
      <c r="AU35" s="153" t="s">
        <v>248</v>
      </c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5"/>
    </row>
    <row r="36" spans="2:68" ht="12.75" customHeight="1" x14ac:dyDescent="0.2">
      <c r="B36" s="145"/>
      <c r="C36" s="145"/>
      <c r="E36" s="334" t="str">
        <f t="shared" si="0"/>
        <v/>
      </c>
      <c r="F36" s="335"/>
      <c r="G36" s="335"/>
      <c r="H36" s="328">
        <f t="shared" si="1"/>
        <v>0</v>
      </c>
      <c r="I36" s="215"/>
      <c r="J36" s="188"/>
      <c r="K36" s="157"/>
      <c r="L36" s="188"/>
      <c r="M36" s="157"/>
      <c r="N36" s="156"/>
      <c r="O36" s="157"/>
      <c r="P36" s="156"/>
      <c r="Q36" s="157"/>
      <c r="R36" s="156"/>
      <c r="S36" s="157"/>
      <c r="T36" s="156"/>
      <c r="U36" s="157"/>
      <c r="V36" s="156"/>
      <c r="W36" s="157"/>
      <c r="X36" s="156"/>
      <c r="Y36" s="157"/>
      <c r="Z36" s="156"/>
      <c r="AA36" s="188"/>
      <c r="AB36" s="157"/>
      <c r="AC36" s="156"/>
      <c r="AD36" s="188"/>
      <c r="AE36" s="188"/>
      <c r="AF36" s="169">
        <f t="shared" si="2"/>
        <v>3075</v>
      </c>
      <c r="AG36" s="203"/>
      <c r="AH36" s="170"/>
      <c r="AI36" s="169">
        <f t="shared" si="3"/>
        <v>3075</v>
      </c>
      <c r="AJ36" s="203"/>
      <c r="AK36" s="170"/>
      <c r="AL36" s="169">
        <f t="shared" si="4"/>
        <v>3129</v>
      </c>
      <c r="AM36" s="203"/>
      <c r="AN36" s="170"/>
      <c r="AO36" s="169">
        <f t="shared" si="5"/>
        <v>3092</v>
      </c>
      <c r="AP36" s="203"/>
      <c r="AQ36" s="170"/>
      <c r="AR36" s="169">
        <f t="shared" si="6"/>
        <v>3075</v>
      </c>
      <c r="AS36" s="203"/>
      <c r="AT36" s="170"/>
      <c r="AU36" s="153" t="s">
        <v>247</v>
      </c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5"/>
    </row>
    <row r="37" spans="2:68" ht="12.75" customHeight="1" thickBot="1" x14ac:dyDescent="0.25">
      <c r="B37" s="146"/>
      <c r="C37" s="147"/>
      <c r="E37" s="334" t="str">
        <f t="shared" si="0"/>
        <v/>
      </c>
      <c r="F37" s="335"/>
      <c r="G37" s="335"/>
      <c r="H37" s="434">
        <f t="shared" si="1"/>
        <v>0</v>
      </c>
      <c r="I37" s="435"/>
      <c r="J37" s="188"/>
      <c r="K37" s="157"/>
      <c r="L37" s="312"/>
      <c r="M37" s="221"/>
      <c r="N37" s="220"/>
      <c r="O37" s="221"/>
      <c r="P37" s="220"/>
      <c r="Q37" s="221"/>
      <c r="R37" s="220"/>
      <c r="S37" s="221"/>
      <c r="T37" s="220"/>
      <c r="U37" s="221"/>
      <c r="V37" s="220"/>
      <c r="W37" s="221"/>
      <c r="X37" s="220"/>
      <c r="Y37" s="221"/>
      <c r="Z37" s="220"/>
      <c r="AA37" s="312"/>
      <c r="AB37" s="221"/>
      <c r="AC37" s="220"/>
      <c r="AD37" s="312"/>
      <c r="AE37" s="312"/>
      <c r="AF37" s="313">
        <f t="shared" si="2"/>
        <v>3075</v>
      </c>
      <c r="AG37" s="314"/>
      <c r="AH37" s="315"/>
      <c r="AI37" s="313">
        <f t="shared" si="3"/>
        <v>3075</v>
      </c>
      <c r="AJ37" s="314"/>
      <c r="AK37" s="315"/>
      <c r="AL37" s="313">
        <f t="shared" si="4"/>
        <v>3129</v>
      </c>
      <c r="AM37" s="314"/>
      <c r="AN37" s="315"/>
      <c r="AO37" s="313">
        <f t="shared" si="5"/>
        <v>3092</v>
      </c>
      <c r="AP37" s="314"/>
      <c r="AQ37" s="315"/>
      <c r="AR37" s="313">
        <f t="shared" si="6"/>
        <v>3075</v>
      </c>
      <c r="AS37" s="314"/>
      <c r="AT37" s="315"/>
      <c r="AU37" s="303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304"/>
      <c r="BH37" s="154"/>
      <c r="BI37" s="154"/>
      <c r="BJ37" s="154"/>
      <c r="BK37" s="154"/>
      <c r="BL37" s="154"/>
      <c r="BM37" s="154"/>
      <c r="BN37" s="154"/>
      <c r="BO37" s="154"/>
      <c r="BP37" s="155"/>
    </row>
    <row r="38" spans="2:68" s="26" customFormat="1" ht="8.1" customHeight="1" x14ac:dyDescent="0.2">
      <c r="C38" s="109"/>
      <c r="E38" s="11">
        <v>17</v>
      </c>
      <c r="F38" s="110"/>
      <c r="G38" s="111"/>
      <c r="H38" s="401">
        <f>SUM(H11:I37)</f>
        <v>4101</v>
      </c>
      <c r="I38" s="402"/>
      <c r="J38" s="327">
        <f>SUM(J11:K37)</f>
        <v>2</v>
      </c>
      <c r="K38" s="327"/>
      <c r="L38" s="210">
        <f>SUM(L11:M37)</f>
        <v>12</v>
      </c>
      <c r="M38" s="211"/>
      <c r="N38" s="210">
        <f>SUM(N11:O37)</f>
        <v>10</v>
      </c>
      <c r="O38" s="211"/>
      <c r="P38" s="210">
        <f>SUM(P11:Q37)</f>
        <v>15</v>
      </c>
      <c r="Q38" s="211"/>
      <c r="R38" s="210">
        <f>SUM(R11:S37)</f>
        <v>45</v>
      </c>
      <c r="S38" s="211"/>
      <c r="T38" s="210">
        <f>SUM(T11:U37)</f>
        <v>730</v>
      </c>
      <c r="U38" s="211"/>
      <c r="V38" s="210">
        <f>SUM(V11:W37)</f>
        <v>61</v>
      </c>
      <c r="W38" s="211"/>
      <c r="X38" s="210">
        <f>SUM(X11:Y37)</f>
        <v>151</v>
      </c>
      <c r="Y38" s="211"/>
      <c r="Z38" s="210">
        <f>SUM(Z11:AB37)</f>
        <v>0</v>
      </c>
      <c r="AA38" s="217"/>
      <c r="AB38" s="217"/>
      <c r="AC38" s="210">
        <f>SUM(AC11:AE37)</f>
        <v>37</v>
      </c>
      <c r="AD38" s="217"/>
      <c r="AE38" s="217"/>
      <c r="AF38" s="323">
        <f>LARGE(AF11:AH37,1)</f>
        <v>3075</v>
      </c>
      <c r="AG38" s="323"/>
      <c r="AH38" s="323"/>
      <c r="AI38" s="206">
        <f>LARGE(AI11:AK37,1)</f>
        <v>3075</v>
      </c>
      <c r="AJ38" s="325"/>
      <c r="AK38" s="325"/>
      <c r="AL38" s="204">
        <f>LARGE(AL11:AN37,1)</f>
        <v>3129</v>
      </c>
      <c r="AM38" s="216"/>
      <c r="AN38" s="216"/>
      <c r="AO38" s="204">
        <f>LARGE(AO11:AQ37,1)</f>
        <v>3092</v>
      </c>
      <c r="AP38" s="216"/>
      <c r="AQ38" s="216"/>
      <c r="AR38" s="204">
        <f>LARGE(AR11:AT37,1)</f>
        <v>3075</v>
      </c>
      <c r="AS38" s="216"/>
      <c r="AT38" s="216"/>
      <c r="AU38" s="112">
        <v>18</v>
      </c>
      <c r="AV38" s="425"/>
      <c r="AW38" s="425"/>
      <c r="AX38" s="425"/>
      <c r="AY38" s="425"/>
      <c r="AZ38" s="425"/>
      <c r="BA38" s="425"/>
      <c r="BB38" s="425"/>
      <c r="BC38" s="425"/>
      <c r="BD38" s="425"/>
      <c r="BE38" s="425"/>
      <c r="BF38" s="425"/>
      <c r="BG38" s="382"/>
      <c r="BH38" s="425"/>
      <c r="BI38" s="425"/>
      <c r="BJ38" s="425"/>
      <c r="BK38" s="425"/>
      <c r="BL38" s="425"/>
      <c r="BM38" s="425"/>
      <c r="BN38" s="425"/>
      <c r="BO38" s="425"/>
      <c r="BP38" s="113"/>
    </row>
    <row r="39" spans="2:68" s="26" customFormat="1" ht="6" customHeight="1" x14ac:dyDescent="0.2">
      <c r="E39" s="316" t="s">
        <v>81</v>
      </c>
      <c r="F39" s="317"/>
      <c r="G39" s="318"/>
      <c r="H39" s="401"/>
      <c r="I39" s="402"/>
      <c r="J39" s="327"/>
      <c r="K39" s="327"/>
      <c r="L39" s="171"/>
      <c r="M39" s="172"/>
      <c r="N39" s="171"/>
      <c r="O39" s="172"/>
      <c r="P39" s="171"/>
      <c r="Q39" s="172"/>
      <c r="R39" s="171"/>
      <c r="S39" s="172"/>
      <c r="T39" s="171"/>
      <c r="U39" s="172"/>
      <c r="V39" s="171"/>
      <c r="W39" s="172"/>
      <c r="X39" s="171"/>
      <c r="Y39" s="172"/>
      <c r="Z39" s="171"/>
      <c r="AA39" s="218"/>
      <c r="AB39" s="218"/>
      <c r="AC39" s="171"/>
      <c r="AD39" s="218"/>
      <c r="AE39" s="218"/>
      <c r="AF39" s="324"/>
      <c r="AG39" s="324"/>
      <c r="AH39" s="324"/>
      <c r="AI39" s="206"/>
      <c r="AJ39" s="325"/>
      <c r="AK39" s="325"/>
      <c r="AL39" s="206"/>
      <c r="AM39" s="325"/>
      <c r="AN39" s="325"/>
      <c r="AO39" s="206"/>
      <c r="AP39" s="325"/>
      <c r="AQ39" s="325"/>
      <c r="AR39" s="206"/>
      <c r="AS39" s="325"/>
      <c r="AT39" s="325"/>
      <c r="AU39" s="393"/>
      <c r="AV39" s="426"/>
      <c r="AW39" s="426"/>
      <c r="AX39" s="426"/>
      <c r="AY39" s="426"/>
      <c r="AZ39" s="426"/>
      <c r="BA39" s="426"/>
      <c r="BB39" s="426"/>
      <c r="BC39" s="426"/>
      <c r="BD39" s="426"/>
      <c r="BE39" s="426"/>
      <c r="BF39" s="426"/>
      <c r="BG39" s="383"/>
      <c r="BH39" s="426"/>
      <c r="BI39" s="426"/>
      <c r="BJ39" s="426"/>
      <c r="BK39" s="426"/>
      <c r="BL39" s="426"/>
      <c r="BM39" s="426"/>
      <c r="BN39" s="426"/>
      <c r="BO39" s="426"/>
      <c r="BP39" s="114"/>
    </row>
    <row r="40" spans="2:68" s="26" customFormat="1" ht="6" customHeight="1" x14ac:dyDescent="0.2">
      <c r="E40" s="319"/>
      <c r="F40" s="317"/>
      <c r="G40" s="318"/>
      <c r="H40" s="401"/>
      <c r="I40" s="402"/>
      <c r="J40" s="327"/>
      <c r="K40" s="327"/>
      <c r="L40" s="171"/>
      <c r="M40" s="172"/>
      <c r="N40" s="171"/>
      <c r="O40" s="172"/>
      <c r="P40" s="171"/>
      <c r="Q40" s="172"/>
      <c r="R40" s="171"/>
      <c r="S40" s="172"/>
      <c r="T40" s="171"/>
      <c r="U40" s="172"/>
      <c r="V40" s="171"/>
      <c r="W40" s="172"/>
      <c r="X40" s="171"/>
      <c r="Y40" s="172"/>
      <c r="Z40" s="171"/>
      <c r="AA40" s="218"/>
      <c r="AB40" s="218"/>
      <c r="AC40" s="171"/>
      <c r="AD40" s="218"/>
      <c r="AE40" s="218"/>
      <c r="AF40" s="324"/>
      <c r="AG40" s="324"/>
      <c r="AH40" s="324"/>
      <c r="AI40" s="206"/>
      <c r="AJ40" s="325"/>
      <c r="AK40" s="325"/>
      <c r="AL40" s="206"/>
      <c r="AM40" s="325"/>
      <c r="AN40" s="325"/>
      <c r="AO40" s="206"/>
      <c r="AP40" s="325"/>
      <c r="AQ40" s="325"/>
      <c r="AR40" s="206"/>
      <c r="AS40" s="325"/>
      <c r="AT40" s="325"/>
      <c r="AU40" s="394"/>
      <c r="AV40" s="426"/>
      <c r="AW40" s="426"/>
      <c r="AX40" s="426"/>
      <c r="AY40" s="426"/>
      <c r="AZ40" s="426"/>
      <c r="BA40" s="426"/>
      <c r="BB40" s="426"/>
      <c r="BC40" s="426"/>
      <c r="BD40" s="426"/>
      <c r="BE40" s="426"/>
      <c r="BF40" s="426"/>
      <c r="BG40" s="383"/>
      <c r="BH40" s="427"/>
      <c r="BI40" s="427"/>
      <c r="BJ40" s="427"/>
      <c r="BK40" s="427"/>
      <c r="BL40" s="427"/>
      <c r="BM40" s="427"/>
      <c r="BN40" s="427"/>
      <c r="BO40" s="427"/>
      <c r="BP40" s="114"/>
    </row>
    <row r="41" spans="2:68" s="26" customFormat="1" ht="6" customHeight="1" x14ac:dyDescent="0.2">
      <c r="E41" s="320"/>
      <c r="F41" s="321"/>
      <c r="G41" s="322"/>
      <c r="H41" s="369"/>
      <c r="I41" s="370"/>
      <c r="J41" s="327"/>
      <c r="K41" s="327"/>
      <c r="L41" s="212"/>
      <c r="M41" s="213"/>
      <c r="N41" s="212"/>
      <c r="O41" s="213"/>
      <c r="P41" s="212"/>
      <c r="Q41" s="213"/>
      <c r="R41" s="212"/>
      <c r="S41" s="213"/>
      <c r="T41" s="212"/>
      <c r="U41" s="213"/>
      <c r="V41" s="212"/>
      <c r="W41" s="213"/>
      <c r="X41" s="212"/>
      <c r="Y41" s="213"/>
      <c r="Z41" s="212"/>
      <c r="AA41" s="219"/>
      <c r="AB41" s="219"/>
      <c r="AC41" s="212"/>
      <c r="AD41" s="219"/>
      <c r="AE41" s="219"/>
      <c r="AF41" s="324"/>
      <c r="AG41" s="324"/>
      <c r="AH41" s="324"/>
      <c r="AI41" s="208"/>
      <c r="AJ41" s="326"/>
      <c r="AK41" s="326"/>
      <c r="AL41" s="208"/>
      <c r="AM41" s="326"/>
      <c r="AN41" s="326"/>
      <c r="AO41" s="208"/>
      <c r="AP41" s="326"/>
      <c r="AQ41" s="326"/>
      <c r="AR41" s="208"/>
      <c r="AS41" s="326"/>
      <c r="AT41" s="326"/>
      <c r="AU41" s="395"/>
      <c r="AV41" s="115"/>
      <c r="AW41" s="388" t="s">
        <v>61</v>
      </c>
      <c r="AX41" s="388"/>
      <c r="AY41" s="388"/>
      <c r="AZ41" s="388"/>
      <c r="BA41" s="388"/>
      <c r="BB41" s="388"/>
      <c r="BC41" s="388"/>
      <c r="BD41" s="388"/>
      <c r="BE41" s="115"/>
      <c r="BF41" s="115"/>
      <c r="BG41" s="384"/>
      <c r="BH41" s="388" t="s">
        <v>84</v>
      </c>
      <c r="BI41" s="388"/>
      <c r="BJ41" s="388"/>
      <c r="BK41" s="388"/>
      <c r="BL41" s="388"/>
      <c r="BM41" s="388"/>
      <c r="BN41" s="388"/>
      <c r="BO41" s="388"/>
      <c r="BP41" s="116"/>
    </row>
    <row r="42" spans="2:68" ht="3.95" customHeight="1" x14ac:dyDescent="0.2">
      <c r="E42" s="26"/>
    </row>
    <row r="43" spans="2:68" s="30" customFormat="1" ht="8.1" customHeight="1" x14ac:dyDescent="0.15">
      <c r="E43" s="117"/>
      <c r="F43" s="405" t="str">
        <f>"CERTIDÃO DE TEMPO DE SERVIÇO  Nº "&amp;'FICHA 101 (PG 1)'!AN7</f>
        <v>CERTIDÃO DE TEMPO DE SERVIÇO  Nº S/N</v>
      </c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  <c r="AI43" s="406"/>
      <c r="AJ43" s="406"/>
      <c r="AK43" s="406"/>
      <c r="AL43" s="406"/>
      <c r="AM43" s="406"/>
      <c r="AN43" s="406"/>
      <c r="AO43" s="406"/>
      <c r="AP43" s="406"/>
      <c r="AQ43" s="406"/>
      <c r="AR43" s="406"/>
      <c r="AS43" s="406"/>
      <c r="AT43" s="406"/>
      <c r="AU43" s="406"/>
      <c r="AV43" s="406"/>
      <c r="AW43" s="406"/>
      <c r="AX43" s="118"/>
      <c r="AZ43" s="396" t="s">
        <v>88</v>
      </c>
      <c r="BA43" s="397"/>
      <c r="BB43" s="397"/>
      <c r="BC43" s="397"/>
      <c r="BD43" s="397"/>
      <c r="BE43" s="397"/>
      <c r="BF43" s="397"/>
      <c r="BG43" s="397"/>
      <c r="BH43" s="397"/>
      <c r="BI43" s="397"/>
      <c r="BJ43" s="397"/>
      <c r="BK43" s="397"/>
      <c r="BL43" s="397"/>
      <c r="BM43" s="397"/>
      <c r="BN43" s="397"/>
      <c r="BO43" s="397"/>
      <c r="BP43" s="398"/>
    </row>
    <row r="44" spans="2:68" s="30" customFormat="1" ht="8.1" customHeight="1" x14ac:dyDescent="0.2">
      <c r="E44" s="119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407"/>
      <c r="AJ44" s="407"/>
      <c r="AK44" s="407"/>
      <c r="AL44" s="407"/>
      <c r="AM44" s="407"/>
      <c r="AN44" s="407"/>
      <c r="AO44" s="407"/>
      <c r="AP44" s="407"/>
      <c r="AQ44" s="407"/>
      <c r="AR44" s="407"/>
      <c r="AS44" s="407"/>
      <c r="AT44" s="407"/>
      <c r="AU44" s="407"/>
      <c r="AV44" s="407"/>
      <c r="AW44" s="407"/>
      <c r="AX44" s="120"/>
      <c r="AZ44" s="428"/>
      <c r="BA44" s="429"/>
      <c r="BB44" s="429"/>
      <c r="BC44" s="429"/>
      <c r="BD44" s="429"/>
      <c r="BE44" s="429"/>
      <c r="BF44" s="429"/>
      <c r="BG44" s="429"/>
      <c r="BH44" s="429"/>
      <c r="BI44" s="429"/>
      <c r="BJ44" s="429"/>
      <c r="BK44" s="429"/>
      <c r="BL44" s="429"/>
      <c r="BM44" s="429"/>
      <c r="BN44" s="429"/>
      <c r="BO44" s="429"/>
      <c r="BP44" s="430"/>
    </row>
    <row r="45" spans="2:68" s="121" customFormat="1" ht="11.1" customHeight="1" x14ac:dyDescent="0.2">
      <c r="E45" s="122"/>
      <c r="F45" s="123" t="s">
        <v>89</v>
      </c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404" t="str">
        <f>REPT('FICHA 101 (PG 1)'!E10,1)</f>
        <v>NOME DO SERVIDOR</v>
      </c>
      <c r="AB45" s="404"/>
      <c r="AC45" s="404"/>
      <c r="AD45" s="404"/>
      <c r="AE45" s="404"/>
      <c r="AF45" s="404"/>
      <c r="AG45" s="404"/>
      <c r="AH45" s="404"/>
      <c r="AI45" s="404"/>
      <c r="AJ45" s="404"/>
      <c r="AK45" s="404"/>
      <c r="AL45" s="404"/>
      <c r="AM45" s="404"/>
      <c r="AN45" s="404"/>
      <c r="AO45" s="404"/>
      <c r="AP45" s="404"/>
      <c r="AQ45" s="404"/>
      <c r="AR45" s="404"/>
      <c r="AS45" s="404"/>
      <c r="AT45" s="404"/>
      <c r="AU45" s="404"/>
      <c r="AV45" s="404"/>
      <c r="AW45" s="404"/>
      <c r="AX45" s="124"/>
      <c r="AZ45" s="428"/>
      <c r="BA45" s="429"/>
      <c r="BB45" s="429"/>
      <c r="BC45" s="429"/>
      <c r="BD45" s="429"/>
      <c r="BE45" s="429"/>
      <c r="BF45" s="429"/>
      <c r="BG45" s="429"/>
      <c r="BH45" s="429"/>
      <c r="BI45" s="429"/>
      <c r="BJ45" s="429"/>
      <c r="BK45" s="429"/>
      <c r="BL45" s="429"/>
      <c r="BM45" s="429"/>
      <c r="BN45" s="429"/>
      <c r="BO45" s="429"/>
      <c r="BP45" s="430"/>
    </row>
    <row r="46" spans="2:68" s="121" customFormat="1" ht="11.1" customHeight="1" x14ac:dyDescent="0.2">
      <c r="E46" s="122"/>
      <c r="F46" s="125" t="s">
        <v>51</v>
      </c>
      <c r="G46" s="34"/>
      <c r="H46" s="392" t="str">
        <f>REPT('FICHA 101 (PG 1)'!AR10,1)</f>
        <v>XX.XXX.XXX</v>
      </c>
      <c r="I46" s="392"/>
      <c r="J46" s="392"/>
      <c r="K46" s="392"/>
      <c r="L46" s="392"/>
      <c r="M46" s="392"/>
      <c r="N46" s="392"/>
      <c r="O46" s="371" t="s">
        <v>86</v>
      </c>
      <c r="P46" s="371"/>
      <c r="Q46" s="371"/>
      <c r="R46" s="371"/>
      <c r="S46" s="372">
        <v>30202</v>
      </c>
      <c r="T46" s="372"/>
      <c r="U46" s="372"/>
      <c r="V46" s="372"/>
      <c r="W46" s="372"/>
      <c r="X46" s="121" t="s">
        <v>87</v>
      </c>
      <c r="Y46" s="372">
        <v>41274</v>
      </c>
      <c r="Z46" s="373"/>
      <c r="AA46" s="373"/>
      <c r="AB46" s="373"/>
      <c r="AC46" s="373"/>
      <c r="AD46" s="373"/>
      <c r="AE46" s="374" t="s">
        <v>85</v>
      </c>
      <c r="AF46" s="374"/>
      <c r="AG46" s="374"/>
      <c r="AH46" s="374"/>
      <c r="AI46" s="374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124"/>
      <c r="AZ46" s="428"/>
      <c r="BA46" s="429"/>
      <c r="BB46" s="429"/>
      <c r="BC46" s="429"/>
      <c r="BD46" s="429"/>
      <c r="BE46" s="429"/>
      <c r="BF46" s="429"/>
      <c r="BG46" s="429"/>
      <c r="BH46" s="429"/>
      <c r="BI46" s="429"/>
      <c r="BJ46" s="429"/>
      <c r="BK46" s="429"/>
      <c r="BL46" s="429"/>
      <c r="BM46" s="429"/>
      <c r="BN46" s="429"/>
      <c r="BO46" s="429"/>
      <c r="BP46" s="430"/>
    </row>
    <row r="47" spans="2:68" s="121" customFormat="1" ht="11.1" customHeight="1" x14ac:dyDescent="0.2">
      <c r="E47" s="122"/>
      <c r="F47" s="400" t="s">
        <v>37</v>
      </c>
      <c r="G47" s="400"/>
      <c r="H47" s="400"/>
      <c r="I47" s="400"/>
      <c r="J47" s="400"/>
      <c r="K47" s="400"/>
      <c r="L47" s="310">
        <f>IF(Y46&lt;&gt;"",AF38,"")</f>
        <v>3075</v>
      </c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123" t="s">
        <v>38</v>
      </c>
      <c r="AI47" s="310">
        <f>IF(L47="","",IF(QUOTIENT(MOD(L47,365),30)=12,SUM(QUOTIENT(L47,365),1),QUOTIENT(L47,365)))</f>
        <v>8</v>
      </c>
      <c r="AJ47" s="310"/>
      <c r="AK47" s="310"/>
      <c r="AL47" s="123" t="s">
        <v>39</v>
      </c>
      <c r="AN47" s="310">
        <f>IF(L47="","",IF(QUOTIENT(MOD(L47,365),30)=12,0,QUOTIENT(MOD(L47,365),30)))</f>
        <v>5</v>
      </c>
      <c r="AO47" s="310"/>
      <c r="AP47" s="310"/>
      <c r="AQ47" s="123" t="s">
        <v>40</v>
      </c>
      <c r="AT47" s="391">
        <f>IF(L47="","",IF(QUOTIENT(MOD(L47,365),30)=12,0,MOD(MOD(L47,365),30)))</f>
        <v>5</v>
      </c>
      <c r="AU47" s="391"/>
      <c r="AV47" s="391"/>
      <c r="AW47" s="123" t="s">
        <v>41</v>
      </c>
      <c r="AX47" s="124"/>
      <c r="AZ47" s="428"/>
      <c r="BA47" s="429"/>
      <c r="BB47" s="429"/>
      <c r="BC47" s="429"/>
      <c r="BD47" s="429"/>
      <c r="BE47" s="429"/>
      <c r="BF47" s="429"/>
      <c r="BG47" s="429"/>
      <c r="BH47" s="429"/>
      <c r="BI47" s="429"/>
      <c r="BJ47" s="429"/>
      <c r="BK47" s="429"/>
      <c r="BL47" s="429"/>
      <c r="BM47" s="429"/>
      <c r="BN47" s="429"/>
      <c r="BO47" s="429"/>
      <c r="BP47" s="430"/>
    </row>
    <row r="48" spans="2:68" s="121" customFormat="1" ht="11.1" customHeight="1" x14ac:dyDescent="0.2">
      <c r="E48" s="122"/>
      <c r="F48" s="400" t="s">
        <v>42</v>
      </c>
      <c r="G48" s="400"/>
      <c r="H48" s="400"/>
      <c r="I48" s="400"/>
      <c r="J48" s="125"/>
      <c r="K48" s="34"/>
      <c r="L48" s="310">
        <f>L47</f>
        <v>3075</v>
      </c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123" t="s">
        <v>38</v>
      </c>
      <c r="AI48" s="310">
        <f t="shared" ref="AI48:AI51" si="7">IF(L48="","",IF(QUOTIENT(MOD(L48,365),30)=12,SUM(QUOTIENT(L48,365),1),QUOTIENT(L48,365)))</f>
        <v>8</v>
      </c>
      <c r="AJ48" s="310"/>
      <c r="AK48" s="310"/>
      <c r="AL48" s="123" t="s">
        <v>39</v>
      </c>
      <c r="AN48" s="310">
        <f t="shared" ref="AN48:AN51" si="8">IF(L48="","",IF(QUOTIENT(MOD(L48,365),30)=12,0,QUOTIENT(MOD(L48,365),30)))</f>
        <v>5</v>
      </c>
      <c r="AO48" s="310"/>
      <c r="AP48" s="310"/>
      <c r="AQ48" s="123" t="s">
        <v>40</v>
      </c>
      <c r="AT48" s="391">
        <f t="shared" ref="AT48:AT51" si="9">IF(L48="","",IF(QUOTIENT(MOD(L48,365),30)=12,0,MOD(MOD(L48,365),30)))</f>
        <v>5</v>
      </c>
      <c r="AU48" s="391"/>
      <c r="AV48" s="391"/>
      <c r="AW48" s="123" t="s">
        <v>41</v>
      </c>
      <c r="AX48" s="124"/>
      <c r="AZ48" s="428"/>
      <c r="BA48" s="429"/>
      <c r="BB48" s="429"/>
      <c r="BC48" s="429"/>
      <c r="BD48" s="429"/>
      <c r="BE48" s="429"/>
      <c r="BF48" s="429"/>
      <c r="BG48" s="429"/>
      <c r="BH48" s="429"/>
      <c r="BI48" s="429"/>
      <c r="BJ48" s="429"/>
      <c r="BK48" s="429"/>
      <c r="BL48" s="429"/>
      <c r="BM48" s="429"/>
      <c r="BN48" s="429"/>
      <c r="BO48" s="429"/>
      <c r="BP48" s="430"/>
    </row>
    <row r="49" spans="5:68" s="121" customFormat="1" ht="11.1" customHeight="1" x14ac:dyDescent="0.2">
      <c r="E49" s="122"/>
      <c r="F49" s="400" t="s">
        <v>43</v>
      </c>
      <c r="G49" s="400"/>
      <c r="H49" s="400"/>
      <c r="I49" s="400"/>
      <c r="J49" s="400"/>
      <c r="K49" s="126"/>
      <c r="L49" s="311">
        <f>IF(Y46&lt;&gt;"",AL38,"")</f>
        <v>3129</v>
      </c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123" t="s">
        <v>38</v>
      </c>
      <c r="AI49" s="310">
        <f t="shared" si="7"/>
        <v>8</v>
      </c>
      <c r="AJ49" s="310"/>
      <c r="AK49" s="310"/>
      <c r="AL49" s="123" t="s">
        <v>39</v>
      </c>
      <c r="AN49" s="310">
        <f t="shared" si="8"/>
        <v>6</v>
      </c>
      <c r="AO49" s="310"/>
      <c r="AP49" s="310"/>
      <c r="AQ49" s="123" t="s">
        <v>40</v>
      </c>
      <c r="AT49" s="391">
        <f t="shared" si="9"/>
        <v>29</v>
      </c>
      <c r="AU49" s="391"/>
      <c r="AV49" s="391"/>
      <c r="AW49" s="123" t="s">
        <v>41</v>
      </c>
      <c r="AX49" s="124"/>
      <c r="AZ49" s="428"/>
      <c r="BA49" s="429"/>
      <c r="BB49" s="429"/>
      <c r="BC49" s="429"/>
      <c r="BD49" s="429"/>
      <c r="BE49" s="429"/>
      <c r="BF49" s="429"/>
      <c r="BG49" s="429"/>
      <c r="BH49" s="429"/>
      <c r="BI49" s="429"/>
      <c r="BJ49" s="429"/>
      <c r="BK49" s="429"/>
      <c r="BL49" s="429"/>
      <c r="BM49" s="429"/>
      <c r="BN49" s="429"/>
      <c r="BO49" s="429"/>
      <c r="BP49" s="430"/>
    </row>
    <row r="50" spans="5:68" s="30" customFormat="1" ht="11.1" customHeight="1" x14ac:dyDescent="0.2">
      <c r="E50" s="119"/>
      <c r="F50" s="400" t="s">
        <v>93</v>
      </c>
      <c r="G50" s="400"/>
      <c r="H50" s="400"/>
      <c r="I50" s="400"/>
      <c r="J50" s="400"/>
      <c r="K50" s="126"/>
      <c r="L50" s="309">
        <f>IF(AND(Y46&lt;&gt;"",AO38&lt;&gt;0),AO38,"")</f>
        <v>3092</v>
      </c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400" t="s">
        <v>38</v>
      </c>
      <c r="AF50" s="400"/>
      <c r="AG50" s="400"/>
      <c r="AH50" s="121"/>
      <c r="AI50" s="310">
        <f t="shared" si="7"/>
        <v>8</v>
      </c>
      <c r="AJ50" s="310"/>
      <c r="AK50" s="310"/>
      <c r="AL50" s="123" t="s">
        <v>39</v>
      </c>
      <c r="AM50" s="121"/>
      <c r="AN50" s="310">
        <f t="shared" si="8"/>
        <v>5</v>
      </c>
      <c r="AO50" s="310"/>
      <c r="AP50" s="310"/>
      <c r="AQ50" s="123" t="s">
        <v>40</v>
      </c>
      <c r="AR50" s="121"/>
      <c r="AS50" s="121"/>
      <c r="AT50" s="391">
        <f t="shared" si="9"/>
        <v>22</v>
      </c>
      <c r="AU50" s="391"/>
      <c r="AV50" s="391"/>
      <c r="AW50" s="123" t="s">
        <v>41</v>
      </c>
      <c r="AX50" s="120"/>
      <c r="AZ50" s="428"/>
      <c r="BA50" s="429"/>
      <c r="BB50" s="429"/>
      <c r="BC50" s="429"/>
      <c r="BD50" s="429"/>
      <c r="BE50" s="429"/>
      <c r="BF50" s="429"/>
      <c r="BG50" s="429"/>
      <c r="BH50" s="429"/>
      <c r="BI50" s="429"/>
      <c r="BJ50" s="429"/>
      <c r="BK50" s="429"/>
      <c r="BL50" s="429"/>
      <c r="BM50" s="429"/>
      <c r="BN50" s="429"/>
      <c r="BO50" s="429"/>
      <c r="BP50" s="430"/>
    </row>
    <row r="51" spans="5:68" s="30" customFormat="1" ht="11.1" customHeight="1" x14ac:dyDescent="0.2">
      <c r="E51" s="119"/>
      <c r="F51" s="400" t="s">
        <v>91</v>
      </c>
      <c r="G51" s="400"/>
      <c r="H51" s="400"/>
      <c r="I51" s="400"/>
      <c r="J51" s="400"/>
      <c r="K51" s="127"/>
      <c r="L51" s="309">
        <f>IF(Y46&lt;&gt;"",AR38,"")</f>
        <v>3075</v>
      </c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71" t="s">
        <v>38</v>
      </c>
      <c r="AF51" s="371"/>
      <c r="AG51" s="371"/>
      <c r="AH51" s="121"/>
      <c r="AI51" s="310">
        <f t="shared" si="7"/>
        <v>8</v>
      </c>
      <c r="AJ51" s="310"/>
      <c r="AK51" s="310"/>
      <c r="AL51" s="371" t="s">
        <v>39</v>
      </c>
      <c r="AM51" s="371"/>
      <c r="AN51" s="310">
        <f t="shared" si="8"/>
        <v>5</v>
      </c>
      <c r="AO51" s="310"/>
      <c r="AP51" s="310"/>
      <c r="AQ51" s="371" t="s">
        <v>40</v>
      </c>
      <c r="AR51" s="371"/>
      <c r="AS51" s="371"/>
      <c r="AT51" s="391">
        <f t="shared" si="9"/>
        <v>5</v>
      </c>
      <c r="AU51" s="391"/>
      <c r="AV51" s="391"/>
      <c r="AW51" s="400" t="s">
        <v>41</v>
      </c>
      <c r="AX51" s="403"/>
      <c r="AZ51" s="428"/>
      <c r="BA51" s="429"/>
      <c r="BB51" s="429"/>
      <c r="BC51" s="429"/>
      <c r="BD51" s="429"/>
      <c r="BE51" s="429"/>
      <c r="BF51" s="429"/>
      <c r="BG51" s="429"/>
      <c r="BH51" s="429"/>
      <c r="BI51" s="429"/>
      <c r="BJ51" s="429"/>
      <c r="BK51" s="429"/>
      <c r="BL51" s="429"/>
      <c r="BM51" s="429"/>
      <c r="BN51" s="429"/>
      <c r="BO51" s="429"/>
      <c r="BP51" s="430"/>
    </row>
    <row r="52" spans="5:68" s="30" customFormat="1" ht="11.1" customHeight="1" x14ac:dyDescent="0.2">
      <c r="E52" s="128"/>
      <c r="F52" s="387" t="s">
        <v>44</v>
      </c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121"/>
      <c r="AA52" s="121"/>
      <c r="AB52" s="121"/>
      <c r="AC52" s="121"/>
      <c r="AD52" s="121"/>
      <c r="AE52" s="121"/>
      <c r="AF52" s="121"/>
      <c r="AG52" s="399" t="s">
        <v>45</v>
      </c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121"/>
      <c r="AV52" s="121"/>
      <c r="AW52" s="121"/>
      <c r="AX52" s="120"/>
      <c r="AZ52" s="428"/>
      <c r="BA52" s="429"/>
      <c r="BB52" s="429"/>
      <c r="BC52" s="429"/>
      <c r="BD52" s="429"/>
      <c r="BE52" s="429"/>
      <c r="BF52" s="429"/>
      <c r="BG52" s="429"/>
      <c r="BH52" s="429"/>
      <c r="BI52" s="429"/>
      <c r="BJ52" s="429"/>
      <c r="BK52" s="429"/>
      <c r="BL52" s="429"/>
      <c r="BM52" s="429"/>
      <c r="BN52" s="429"/>
      <c r="BO52" s="429"/>
      <c r="BP52" s="430"/>
    </row>
    <row r="53" spans="5:68" s="30" customFormat="1" ht="11.1" customHeight="1" x14ac:dyDescent="0.2">
      <c r="E53" s="119"/>
      <c r="F53" s="386">
        <f ca="1">TODAY()</f>
        <v>45909</v>
      </c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123"/>
      <c r="AA53" s="121"/>
      <c r="AB53" s="121"/>
      <c r="AC53" s="121"/>
      <c r="AD53" s="121"/>
      <c r="AE53" s="390" t="s">
        <v>90</v>
      </c>
      <c r="AF53" s="390"/>
      <c r="AG53" s="390"/>
      <c r="AH53" s="390"/>
      <c r="AI53" s="390"/>
      <c r="AJ53" s="390"/>
      <c r="AK53" s="390"/>
      <c r="AL53" s="129" t="s">
        <v>46</v>
      </c>
      <c r="AM53" s="389">
        <f ca="1">TODAY()</f>
        <v>45909</v>
      </c>
      <c r="AN53" s="390"/>
      <c r="AO53" s="390"/>
      <c r="AP53" s="390"/>
      <c r="AQ53" s="390"/>
      <c r="AR53" s="390"/>
      <c r="AS53" s="390"/>
      <c r="AT53" s="390"/>
      <c r="AU53" s="390"/>
      <c r="AV53" s="390"/>
      <c r="AW53" s="390"/>
      <c r="AX53" s="120" t="s">
        <v>50</v>
      </c>
      <c r="AZ53" s="428"/>
      <c r="BA53" s="429"/>
      <c r="BB53" s="429"/>
      <c r="BC53" s="429"/>
      <c r="BD53" s="429"/>
      <c r="BE53" s="429"/>
      <c r="BF53" s="429"/>
      <c r="BG53" s="429"/>
      <c r="BH53" s="429"/>
      <c r="BI53" s="429"/>
      <c r="BJ53" s="429"/>
      <c r="BK53" s="429"/>
      <c r="BL53" s="429"/>
      <c r="BM53" s="429"/>
      <c r="BN53" s="429"/>
      <c r="BO53" s="429"/>
      <c r="BP53" s="430"/>
    </row>
    <row r="54" spans="5:68" s="30" customFormat="1" ht="11.1" customHeight="1" x14ac:dyDescent="0.2">
      <c r="E54" s="119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121"/>
      <c r="AA54" s="121"/>
      <c r="AB54" s="121"/>
      <c r="AC54" s="121"/>
      <c r="AD54" s="121"/>
      <c r="AE54" s="423"/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3"/>
      <c r="AU54" s="423"/>
      <c r="AV54" s="423"/>
      <c r="AW54" s="423"/>
      <c r="AX54" s="120"/>
      <c r="AZ54" s="428"/>
      <c r="BA54" s="429"/>
      <c r="BB54" s="429"/>
      <c r="BC54" s="429"/>
      <c r="BD54" s="429"/>
      <c r="BE54" s="429"/>
      <c r="BF54" s="429"/>
      <c r="BG54" s="429"/>
      <c r="BH54" s="429"/>
      <c r="BI54" s="429"/>
      <c r="BJ54" s="429"/>
      <c r="BK54" s="429"/>
      <c r="BL54" s="429"/>
      <c r="BM54" s="429"/>
      <c r="BN54" s="429"/>
      <c r="BO54" s="429"/>
      <c r="BP54" s="430"/>
    </row>
    <row r="55" spans="5:68" s="30" customFormat="1" ht="11.1" customHeight="1" x14ac:dyDescent="0.2">
      <c r="E55" s="119"/>
      <c r="F55" s="422"/>
      <c r="G55" s="422"/>
      <c r="H55" s="422"/>
      <c r="I55" s="422"/>
      <c r="J55" s="422"/>
      <c r="K55" s="422"/>
      <c r="L55" s="422"/>
      <c r="M55" s="422"/>
      <c r="N55" s="422"/>
      <c r="O55" s="422"/>
      <c r="P55" s="422"/>
      <c r="Q55" s="422"/>
      <c r="R55" s="422"/>
      <c r="S55" s="422"/>
      <c r="T55" s="422"/>
      <c r="U55" s="422"/>
      <c r="V55" s="422"/>
      <c r="W55" s="422"/>
      <c r="X55" s="422"/>
      <c r="Y55" s="422"/>
      <c r="Z55" s="121"/>
      <c r="AA55" s="121"/>
      <c r="AB55" s="121"/>
      <c r="AC55" s="121"/>
      <c r="AD55" s="121"/>
      <c r="AE55" s="424"/>
      <c r="AF55" s="424"/>
      <c r="AG55" s="424"/>
      <c r="AH55" s="424"/>
      <c r="AI55" s="424"/>
      <c r="AJ55" s="424"/>
      <c r="AK55" s="424"/>
      <c r="AL55" s="424"/>
      <c r="AM55" s="424"/>
      <c r="AN55" s="424"/>
      <c r="AO55" s="424"/>
      <c r="AP55" s="424"/>
      <c r="AQ55" s="424"/>
      <c r="AR55" s="424"/>
      <c r="AS55" s="424"/>
      <c r="AT55" s="424"/>
      <c r="AU55" s="424"/>
      <c r="AV55" s="424"/>
      <c r="AW55" s="424"/>
      <c r="AX55" s="120"/>
      <c r="AZ55" s="428"/>
      <c r="BA55" s="429"/>
      <c r="BB55" s="429"/>
      <c r="BC55" s="429"/>
      <c r="BD55" s="429"/>
      <c r="BE55" s="429"/>
      <c r="BF55" s="429"/>
      <c r="BG55" s="429"/>
      <c r="BH55" s="429"/>
      <c r="BI55" s="429"/>
      <c r="BJ55" s="429"/>
      <c r="BK55" s="429"/>
      <c r="BL55" s="429"/>
      <c r="BM55" s="429"/>
      <c r="BN55" s="429"/>
      <c r="BO55" s="429"/>
      <c r="BP55" s="430"/>
    </row>
    <row r="56" spans="5:68" s="30" customFormat="1" ht="8.1" customHeight="1" x14ac:dyDescent="0.2">
      <c r="E56" s="130"/>
      <c r="F56" s="385" t="s">
        <v>61</v>
      </c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2" t="s">
        <v>62</v>
      </c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3"/>
      <c r="AZ56" s="99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5"/>
    </row>
  </sheetData>
  <sheetProtection algorithmName="SHA-512" hashValue="3Ar4dnTF6CvbAYm/ziOKe1A7h8AzqwbL4yVi36zUwdhcYo91JSvUBv+4kgK3CgN0opUmTDMVTUjWC8HsPKENNA==" saltValue="hGbFNKBwXJMcrz3NQv48kg==" spinCount="100000" sheet="1" objects="1" scenarios="1"/>
  <mergeCells count="591">
    <mergeCell ref="F54:Y55"/>
    <mergeCell ref="AE54:AW55"/>
    <mergeCell ref="AV38:BF40"/>
    <mergeCell ref="BH38:BO40"/>
    <mergeCell ref="AZ44:BP55"/>
    <mergeCell ref="AF11:AH11"/>
    <mergeCell ref="AI11:AK11"/>
    <mergeCell ref="AL11:AN11"/>
    <mergeCell ref="AO11:AQ11"/>
    <mergeCell ref="N11:O11"/>
    <mergeCell ref="L11:M11"/>
    <mergeCell ref="AC11:AE11"/>
    <mergeCell ref="X11:Y11"/>
    <mergeCell ref="V11:W11"/>
    <mergeCell ref="T11:U11"/>
    <mergeCell ref="J11:K11"/>
    <mergeCell ref="H11:I11"/>
    <mergeCell ref="AR11:AT11"/>
    <mergeCell ref="H37:I37"/>
    <mergeCell ref="H32:I32"/>
    <mergeCell ref="AU37:BP37"/>
    <mergeCell ref="AL21:AN21"/>
    <mergeCell ref="AO21:AQ21"/>
    <mergeCell ref="AR21:AT21"/>
    <mergeCell ref="AU11:BP12"/>
    <mergeCell ref="AU13:BP13"/>
    <mergeCell ref="AU14:BP14"/>
    <mergeCell ref="AO12:AQ12"/>
    <mergeCell ref="AR12:AT12"/>
    <mergeCell ref="AC12:AE12"/>
    <mergeCell ref="V12:W12"/>
    <mergeCell ref="X12:Y12"/>
    <mergeCell ref="Z12:AB12"/>
    <mergeCell ref="V14:W14"/>
    <mergeCell ref="AF12:AH12"/>
    <mergeCell ref="AI12:AK12"/>
    <mergeCell ref="AL12:AN12"/>
    <mergeCell ref="X14:Y14"/>
    <mergeCell ref="AO13:AQ13"/>
    <mergeCell ref="AR13:AT13"/>
    <mergeCell ref="X13:Y13"/>
    <mergeCell ref="Z13:AB13"/>
    <mergeCell ref="AC13:AE13"/>
    <mergeCell ref="Z11:AB11"/>
    <mergeCell ref="AI13:AK13"/>
    <mergeCell ref="AL13:AN13"/>
    <mergeCell ref="AI14:AK14"/>
    <mergeCell ref="AR14:AT14"/>
    <mergeCell ref="AW51:AX51"/>
    <mergeCell ref="AE50:AG50"/>
    <mergeCell ref="V17:W17"/>
    <mergeCell ref="X19:Y19"/>
    <mergeCell ref="Z17:AB17"/>
    <mergeCell ref="AQ51:AS51"/>
    <mergeCell ref="AT50:AV50"/>
    <mergeCell ref="AR22:AT22"/>
    <mergeCell ref="AO19:AQ19"/>
    <mergeCell ref="L51:AD51"/>
    <mergeCell ref="V22:W22"/>
    <mergeCell ref="X22:Y22"/>
    <mergeCell ref="V23:W23"/>
    <mergeCell ref="X30:Y30"/>
    <mergeCell ref="V25:W25"/>
    <mergeCell ref="Z18:AB18"/>
    <mergeCell ref="V21:W21"/>
    <mergeCell ref="N20:O20"/>
    <mergeCell ref="AA45:AW45"/>
    <mergeCell ref="F43:AW44"/>
    <mergeCell ref="X23:Y23"/>
    <mergeCell ref="E36:G36"/>
    <mergeCell ref="E23:G23"/>
    <mergeCell ref="V32:W32"/>
    <mergeCell ref="AO22:AQ22"/>
    <mergeCell ref="BY22:CS22"/>
    <mergeCell ref="BY17:CS17"/>
    <mergeCell ref="BY18:CS18"/>
    <mergeCell ref="BY19:CS19"/>
    <mergeCell ref="BY23:CS23"/>
    <mergeCell ref="F51:J51"/>
    <mergeCell ref="AN50:AP50"/>
    <mergeCell ref="AN51:AP51"/>
    <mergeCell ref="AI49:AK49"/>
    <mergeCell ref="BY25:CS25"/>
    <mergeCell ref="BY26:CS26"/>
    <mergeCell ref="BY24:CS24"/>
    <mergeCell ref="AT51:AV51"/>
    <mergeCell ref="AI51:AK51"/>
    <mergeCell ref="AI47:AK47"/>
    <mergeCell ref="V31:W31"/>
    <mergeCell ref="E32:G32"/>
    <mergeCell ref="E33:G33"/>
    <mergeCell ref="E31:G31"/>
    <mergeCell ref="E24:G24"/>
    <mergeCell ref="BH41:BO41"/>
    <mergeCell ref="F47:K47"/>
    <mergeCell ref="F48:I48"/>
    <mergeCell ref="F56:Y56"/>
    <mergeCell ref="F53:Y53"/>
    <mergeCell ref="F52:Y52"/>
    <mergeCell ref="AW41:BD41"/>
    <mergeCell ref="AM53:AW53"/>
    <mergeCell ref="AT47:AV47"/>
    <mergeCell ref="AN48:AP48"/>
    <mergeCell ref="AL51:AM51"/>
    <mergeCell ref="AN49:AP49"/>
    <mergeCell ref="H46:N46"/>
    <mergeCell ref="AN47:AP47"/>
    <mergeCell ref="AT48:AV48"/>
    <mergeCell ref="AT49:AV49"/>
    <mergeCell ref="R38:S41"/>
    <mergeCell ref="T38:U41"/>
    <mergeCell ref="L38:M41"/>
    <mergeCell ref="AU39:AU41"/>
    <mergeCell ref="AE53:AK53"/>
    <mergeCell ref="AZ43:BP43"/>
    <mergeCell ref="AI50:AK50"/>
    <mergeCell ref="AG52:AT52"/>
    <mergeCell ref="F49:J49"/>
    <mergeCell ref="F50:J50"/>
    <mergeCell ref="H38:I41"/>
    <mergeCell ref="AR24:AT24"/>
    <mergeCell ref="AR25:AT25"/>
    <mergeCell ref="AO26:AQ26"/>
    <mergeCell ref="AR27:AT27"/>
    <mergeCell ref="AR30:AT30"/>
    <mergeCell ref="AO36:AQ36"/>
    <mergeCell ref="AO27:AQ27"/>
    <mergeCell ref="BG38:BG41"/>
    <mergeCell ref="AR26:AT26"/>
    <mergeCell ref="AR37:AT37"/>
    <mergeCell ref="AR29:AT29"/>
    <mergeCell ref="AR28:AT28"/>
    <mergeCell ref="AR31:AT31"/>
    <mergeCell ref="AR35:AT35"/>
    <mergeCell ref="F2:G2"/>
    <mergeCell ref="BY21:CS21"/>
    <mergeCell ref="AI18:AK18"/>
    <mergeCell ref="BY20:CS20"/>
    <mergeCell ref="AL18:AN18"/>
    <mergeCell ref="BY16:CS16"/>
    <mergeCell ref="AU16:BP16"/>
    <mergeCell ref="AU17:BP17"/>
    <mergeCell ref="X17:Y17"/>
    <mergeCell ref="AO18:AQ18"/>
    <mergeCell ref="X18:Y18"/>
    <mergeCell ref="V19:W19"/>
    <mergeCell ref="X21:Y21"/>
    <mergeCell ref="V20:W20"/>
    <mergeCell ref="X20:Y20"/>
    <mergeCell ref="E13:G13"/>
    <mergeCell ref="J14:K14"/>
    <mergeCell ref="L14:M14"/>
    <mergeCell ref="N14:O14"/>
    <mergeCell ref="Z5:AB10"/>
    <mergeCell ref="AD5:AE10"/>
    <mergeCell ref="T12:U12"/>
    <mergeCell ref="R17:S17"/>
    <mergeCell ref="AR7:AT10"/>
    <mergeCell ref="E22:G22"/>
    <mergeCell ref="H22:I22"/>
    <mergeCell ref="V24:W24"/>
    <mergeCell ref="X24:Y24"/>
    <mergeCell ref="AI48:AK48"/>
    <mergeCell ref="H33:I33"/>
    <mergeCell ref="E25:G25"/>
    <mergeCell ref="O46:R46"/>
    <mergeCell ref="AE51:AG51"/>
    <mergeCell ref="E37:G37"/>
    <mergeCell ref="E34:G34"/>
    <mergeCell ref="E35:G35"/>
    <mergeCell ref="E26:G26"/>
    <mergeCell ref="E29:G29"/>
    <mergeCell ref="E30:G30"/>
    <mergeCell ref="E27:G27"/>
    <mergeCell ref="E28:G28"/>
    <mergeCell ref="H25:I25"/>
    <mergeCell ref="H29:I29"/>
    <mergeCell ref="H30:I30"/>
    <mergeCell ref="S46:W46"/>
    <mergeCell ref="Y46:AD46"/>
    <mergeCell ref="AE46:AW46"/>
    <mergeCell ref="T23:U23"/>
    <mergeCell ref="J9:K10"/>
    <mergeCell ref="L9:M10"/>
    <mergeCell ref="H6:I10"/>
    <mergeCell ref="E12:G12"/>
    <mergeCell ref="P14:Q14"/>
    <mergeCell ref="R14:S14"/>
    <mergeCell ref="H13:I13"/>
    <mergeCell ref="J13:K13"/>
    <mergeCell ref="L13:M13"/>
    <mergeCell ref="N13:O13"/>
    <mergeCell ref="P13:Q13"/>
    <mergeCell ref="R13:S13"/>
    <mergeCell ref="H12:I12"/>
    <mergeCell ref="J12:K12"/>
    <mergeCell ref="L12:M12"/>
    <mergeCell ref="N12:O12"/>
    <mergeCell ref="P12:Q12"/>
    <mergeCell ref="H14:I14"/>
    <mergeCell ref="R11:S11"/>
    <mergeCell ref="P11:Q11"/>
    <mergeCell ref="R12:S12"/>
    <mergeCell ref="E14:G14"/>
    <mergeCell ref="E21:G21"/>
    <mergeCell ref="H20:I20"/>
    <mergeCell ref="J20:K20"/>
    <mergeCell ref="J19:K19"/>
    <mergeCell ref="J21:K21"/>
    <mergeCell ref="H15:I15"/>
    <mergeCell ref="H16:I16"/>
    <mergeCell ref="E3:AD3"/>
    <mergeCell ref="AU6:BP10"/>
    <mergeCell ref="AF7:AH10"/>
    <mergeCell ref="AI7:AK10"/>
    <mergeCell ref="AL7:AN10"/>
    <mergeCell ref="T9:U10"/>
    <mergeCell ref="AO7:AQ10"/>
    <mergeCell ref="N9:O10"/>
    <mergeCell ref="P9:Q10"/>
    <mergeCell ref="AG5:AT6"/>
    <mergeCell ref="E6:G10"/>
    <mergeCell ref="K5:Y6"/>
    <mergeCell ref="V7:W10"/>
    <mergeCell ref="X7:Y10"/>
    <mergeCell ref="P7:U8"/>
    <mergeCell ref="J7:O8"/>
    <mergeCell ref="R9:S10"/>
    <mergeCell ref="E15:G15"/>
    <mergeCell ref="E16:G16"/>
    <mergeCell ref="E19:G19"/>
    <mergeCell ref="E17:G17"/>
    <mergeCell ref="E18:G18"/>
    <mergeCell ref="E20:G20"/>
    <mergeCell ref="J15:K15"/>
    <mergeCell ref="H19:I19"/>
    <mergeCell ref="N16:O16"/>
    <mergeCell ref="L16:M16"/>
    <mergeCell ref="H18:I18"/>
    <mergeCell ref="H17:I17"/>
    <mergeCell ref="P16:Q16"/>
    <mergeCell ref="N15:O15"/>
    <mergeCell ref="P15:Q15"/>
    <mergeCell ref="J16:K16"/>
    <mergeCell ref="L15:M15"/>
    <mergeCell ref="J17:K17"/>
    <mergeCell ref="J18:K18"/>
    <mergeCell ref="H21:I21"/>
    <mergeCell ref="AF13:AH13"/>
    <mergeCell ref="R18:S18"/>
    <mergeCell ref="R16:S16"/>
    <mergeCell ref="V15:W15"/>
    <mergeCell ref="V16:W16"/>
    <mergeCell ref="T16:U16"/>
    <mergeCell ref="V18:W18"/>
    <mergeCell ref="X16:Y16"/>
    <mergeCell ref="X15:Y15"/>
    <mergeCell ref="R15:S15"/>
    <mergeCell ref="T15:U15"/>
    <mergeCell ref="AC18:AE18"/>
    <mergeCell ref="N18:O18"/>
    <mergeCell ref="L20:M20"/>
    <mergeCell ref="R20:S20"/>
    <mergeCell ref="T20:U20"/>
    <mergeCell ref="AF18:AH18"/>
    <mergeCell ref="AI17:AK17"/>
    <mergeCell ref="T14:U14"/>
    <mergeCell ref="T17:U17"/>
    <mergeCell ref="AL15:AN15"/>
    <mergeCell ref="T13:U13"/>
    <mergeCell ref="V13:W13"/>
    <mergeCell ref="T18:U18"/>
    <mergeCell ref="Z15:AB15"/>
    <mergeCell ref="AC15:AE15"/>
    <mergeCell ref="AF15:AH15"/>
    <mergeCell ref="AI15:AK15"/>
    <mergeCell ref="P17:Q17"/>
    <mergeCell ref="P18:Q18"/>
    <mergeCell ref="L17:M17"/>
    <mergeCell ref="N17:O17"/>
    <mergeCell ref="L19:M19"/>
    <mergeCell ref="N19:O19"/>
    <mergeCell ref="P19:Q19"/>
    <mergeCell ref="R19:S19"/>
    <mergeCell ref="P20:Q20"/>
    <mergeCell ref="P24:Q24"/>
    <mergeCell ref="J22:K22"/>
    <mergeCell ref="L22:M22"/>
    <mergeCell ref="T19:U19"/>
    <mergeCell ref="L18:M18"/>
    <mergeCell ref="P22:Q22"/>
    <mergeCell ref="N22:O22"/>
    <mergeCell ref="P21:Q21"/>
    <mergeCell ref="T22:U22"/>
    <mergeCell ref="J24:K24"/>
    <mergeCell ref="T24:U24"/>
    <mergeCell ref="T21:U21"/>
    <mergeCell ref="H36:I36"/>
    <mergeCell ref="H27:I27"/>
    <mergeCell ref="H28:I28"/>
    <mergeCell ref="H34:I34"/>
    <mergeCell ref="H35:I35"/>
    <mergeCell ref="H26:I26"/>
    <mergeCell ref="H31:I31"/>
    <mergeCell ref="H23:I23"/>
    <mergeCell ref="H24:I24"/>
    <mergeCell ref="T25:U25"/>
    <mergeCell ref="R24:S24"/>
    <mergeCell ref="T26:U26"/>
    <mergeCell ref="L21:M21"/>
    <mergeCell ref="N21:O21"/>
    <mergeCell ref="L24:M24"/>
    <mergeCell ref="J23:K23"/>
    <mergeCell ref="L23:M23"/>
    <mergeCell ref="N23:O23"/>
    <mergeCell ref="P23:Q23"/>
    <mergeCell ref="J26:K26"/>
    <mergeCell ref="L26:M26"/>
    <mergeCell ref="N26:O26"/>
    <mergeCell ref="P26:Q26"/>
    <mergeCell ref="J25:K25"/>
    <mergeCell ref="L25:M25"/>
    <mergeCell ref="N25:O25"/>
    <mergeCell ref="P25:Q25"/>
    <mergeCell ref="R26:S26"/>
    <mergeCell ref="R25:S25"/>
    <mergeCell ref="R23:S23"/>
    <mergeCell ref="R21:S21"/>
    <mergeCell ref="R22:S22"/>
    <mergeCell ref="N24:O24"/>
    <mergeCell ref="N28:O28"/>
    <mergeCell ref="V27:W27"/>
    <mergeCell ref="V29:W29"/>
    <mergeCell ref="T27:U27"/>
    <mergeCell ref="R28:S28"/>
    <mergeCell ref="R29:S29"/>
    <mergeCell ref="T29:U29"/>
    <mergeCell ref="T28:U28"/>
    <mergeCell ref="V28:W28"/>
    <mergeCell ref="P27:Q27"/>
    <mergeCell ref="R27:S27"/>
    <mergeCell ref="P28:Q28"/>
    <mergeCell ref="V26:W26"/>
    <mergeCell ref="X26:Y26"/>
    <mergeCell ref="X29:Y29"/>
    <mergeCell ref="X27:Y27"/>
    <mergeCell ref="J37:K37"/>
    <mergeCell ref="P34:Q34"/>
    <mergeCell ref="P37:Q37"/>
    <mergeCell ref="J29:K29"/>
    <mergeCell ref="L31:M31"/>
    <mergeCell ref="N31:O31"/>
    <mergeCell ref="P31:Q31"/>
    <mergeCell ref="N29:O29"/>
    <mergeCell ref="P29:Q29"/>
    <mergeCell ref="L29:M29"/>
    <mergeCell ref="J30:K30"/>
    <mergeCell ref="L30:M30"/>
    <mergeCell ref="N30:O30"/>
    <mergeCell ref="P30:Q30"/>
    <mergeCell ref="L37:M37"/>
    <mergeCell ref="J31:K31"/>
    <mergeCell ref="N37:O37"/>
    <mergeCell ref="J34:K34"/>
    <mergeCell ref="L34:M34"/>
    <mergeCell ref="X37:Y37"/>
    <mergeCell ref="X25:Y25"/>
    <mergeCell ref="AR15:AT15"/>
    <mergeCell ref="Z14:AB14"/>
    <mergeCell ref="AC14:AE14"/>
    <mergeCell ref="Z16:AB16"/>
    <mergeCell ref="AC16:AE16"/>
    <mergeCell ref="AF16:AH16"/>
    <mergeCell ref="AL14:AN14"/>
    <mergeCell ref="AO14:AQ14"/>
    <mergeCell ref="AF14:AH14"/>
    <mergeCell ref="AC22:AE22"/>
    <mergeCell ref="AF22:AH22"/>
    <mergeCell ref="AI22:AK22"/>
    <mergeCell ref="AL22:AN22"/>
    <mergeCell ref="Z23:AB23"/>
    <mergeCell ref="AC23:AE23"/>
    <mergeCell ref="AF23:AH23"/>
    <mergeCell ref="AI23:AK23"/>
    <mergeCell ref="Z25:AB25"/>
    <mergeCell ref="AC25:AE25"/>
    <mergeCell ref="AF25:AH25"/>
    <mergeCell ref="AI25:AK25"/>
    <mergeCell ref="AL25:AN25"/>
    <mergeCell ref="AO25:AQ25"/>
    <mergeCell ref="Z19:AB19"/>
    <mergeCell ref="AC19:AE19"/>
    <mergeCell ref="AF19:AH19"/>
    <mergeCell ref="AI19:AK19"/>
    <mergeCell ref="AL19:AN19"/>
    <mergeCell ref="AO15:AQ15"/>
    <mergeCell ref="AR23:AT23"/>
    <mergeCell ref="AI20:AK20"/>
    <mergeCell ref="AF20:AH20"/>
    <mergeCell ref="AC17:AE17"/>
    <mergeCell ref="AF17:AH17"/>
    <mergeCell ref="AR16:AT16"/>
    <mergeCell ref="AR19:AT19"/>
    <mergeCell ref="AR20:AT20"/>
    <mergeCell ref="AR18:AT18"/>
    <mergeCell ref="AO17:AQ17"/>
    <mergeCell ref="AL17:AN17"/>
    <mergeCell ref="AL20:AN20"/>
    <mergeCell ref="AO20:AQ20"/>
    <mergeCell ref="AR17:AT17"/>
    <mergeCell ref="AL16:AN16"/>
    <mergeCell ref="AO16:AQ16"/>
    <mergeCell ref="Z22:AB22"/>
    <mergeCell ref="AI16:AK16"/>
    <mergeCell ref="AL23:AN23"/>
    <mergeCell ref="AO23:AQ23"/>
    <mergeCell ref="AC24:AE24"/>
    <mergeCell ref="AL24:AN24"/>
    <mergeCell ref="AO24:AQ24"/>
    <mergeCell ref="AF24:AH24"/>
    <mergeCell ref="AI24:AK24"/>
    <mergeCell ref="Z24:AB24"/>
    <mergeCell ref="Z29:AB29"/>
    <mergeCell ref="AC29:AE29"/>
    <mergeCell ref="AF29:AH29"/>
    <mergeCell ref="AI29:AK29"/>
    <mergeCell ref="AL29:AN29"/>
    <mergeCell ref="AL28:AN28"/>
    <mergeCell ref="AF27:AH27"/>
    <mergeCell ref="Z26:AB26"/>
    <mergeCell ref="AI26:AK26"/>
    <mergeCell ref="AL26:AN26"/>
    <mergeCell ref="AC26:AE26"/>
    <mergeCell ref="AF26:AH26"/>
    <mergeCell ref="AI31:AK31"/>
    <mergeCell ref="AL31:AN31"/>
    <mergeCell ref="AO29:AQ29"/>
    <mergeCell ref="AF28:AH28"/>
    <mergeCell ref="Z28:AB28"/>
    <mergeCell ref="AO30:AQ30"/>
    <mergeCell ref="AI30:AK30"/>
    <mergeCell ref="AC30:AE30"/>
    <mergeCell ref="Z31:AB31"/>
    <mergeCell ref="AC31:AE31"/>
    <mergeCell ref="AF31:AH31"/>
    <mergeCell ref="AO28:AQ28"/>
    <mergeCell ref="Z35:AB35"/>
    <mergeCell ref="AC35:AE35"/>
    <mergeCell ref="AO33:AQ33"/>
    <mergeCell ref="Z32:AB32"/>
    <mergeCell ref="AC32:AE32"/>
    <mergeCell ref="Z30:AB30"/>
    <mergeCell ref="AI35:AK35"/>
    <mergeCell ref="Z34:AB34"/>
    <mergeCell ref="AC34:AE34"/>
    <mergeCell ref="AO31:AQ31"/>
    <mergeCell ref="AL30:AN30"/>
    <mergeCell ref="Z33:AB33"/>
    <mergeCell ref="AC33:AE33"/>
    <mergeCell ref="AF33:AH33"/>
    <mergeCell ref="AI33:AK33"/>
    <mergeCell ref="AF30:AH30"/>
    <mergeCell ref="AF32:AH32"/>
    <mergeCell ref="AI32:AK32"/>
    <mergeCell ref="AL34:AN34"/>
    <mergeCell ref="AO35:AQ35"/>
    <mergeCell ref="AL32:AN32"/>
    <mergeCell ref="AO32:AQ32"/>
    <mergeCell ref="AL33:AN33"/>
    <mergeCell ref="AL35:AN35"/>
    <mergeCell ref="AF34:AH34"/>
    <mergeCell ref="AI34:AK34"/>
    <mergeCell ref="AF35:AH35"/>
    <mergeCell ref="AR32:AT32"/>
    <mergeCell ref="AR33:AT33"/>
    <mergeCell ref="AR34:AT34"/>
    <mergeCell ref="AO34:AQ34"/>
    <mergeCell ref="AR36:AT36"/>
    <mergeCell ref="E39:G41"/>
    <mergeCell ref="AC38:AE41"/>
    <mergeCell ref="AF38:AH41"/>
    <mergeCell ref="AI38:AK41"/>
    <mergeCell ref="Z38:AB41"/>
    <mergeCell ref="AC36:AE36"/>
    <mergeCell ref="AI36:AK36"/>
    <mergeCell ref="AO37:AQ37"/>
    <mergeCell ref="AL38:AN41"/>
    <mergeCell ref="AO38:AQ41"/>
    <mergeCell ref="AR38:AT41"/>
    <mergeCell ref="AL37:AN37"/>
    <mergeCell ref="J38:K41"/>
    <mergeCell ref="V38:W41"/>
    <mergeCell ref="X38:Y41"/>
    <mergeCell ref="N38:O41"/>
    <mergeCell ref="P38:Q41"/>
    <mergeCell ref="T37:U37"/>
    <mergeCell ref="AF36:AH36"/>
    <mergeCell ref="AL36:AN36"/>
    <mergeCell ref="V37:W37"/>
    <mergeCell ref="J36:K36"/>
    <mergeCell ref="L36:M36"/>
    <mergeCell ref="N36:O36"/>
    <mergeCell ref="J33:K33"/>
    <mergeCell ref="L33:M33"/>
    <mergeCell ref="Z37:AB37"/>
    <mergeCell ref="AC37:AE37"/>
    <mergeCell ref="AF37:AH37"/>
    <mergeCell ref="AI37:AK37"/>
    <mergeCell ref="Z36:AB36"/>
    <mergeCell ref="V35:W35"/>
    <mergeCell ref="N34:O34"/>
    <mergeCell ref="N33:O33"/>
    <mergeCell ref="P33:Q33"/>
    <mergeCell ref="P35:Q35"/>
    <mergeCell ref="J35:K35"/>
    <mergeCell ref="L35:M35"/>
    <mergeCell ref="N35:O35"/>
    <mergeCell ref="R36:S36"/>
    <mergeCell ref="L32:M32"/>
    <mergeCell ref="N32:O32"/>
    <mergeCell ref="J32:K32"/>
    <mergeCell ref="V34:W34"/>
    <mergeCell ref="R31:S31"/>
    <mergeCell ref="T31:U31"/>
    <mergeCell ref="R32:S32"/>
    <mergeCell ref="T32:U32"/>
    <mergeCell ref="X31:Y31"/>
    <mergeCell ref="V33:W33"/>
    <mergeCell ref="X32:Y32"/>
    <mergeCell ref="V36:W36"/>
    <mergeCell ref="X36:Y36"/>
    <mergeCell ref="R30:S30"/>
    <mergeCell ref="T30:U30"/>
    <mergeCell ref="X28:Y28"/>
    <mergeCell ref="T36:U36"/>
    <mergeCell ref="T33:U33"/>
    <mergeCell ref="T35:U35"/>
    <mergeCell ref="X34:Y34"/>
    <mergeCell ref="R33:S33"/>
    <mergeCell ref="R35:S35"/>
    <mergeCell ref="X33:Y33"/>
    <mergeCell ref="R34:S34"/>
    <mergeCell ref="T34:U34"/>
    <mergeCell ref="P36:Q36"/>
    <mergeCell ref="P32:Q32"/>
    <mergeCell ref="V30:W30"/>
    <mergeCell ref="AU15:BP15"/>
    <mergeCell ref="L47:AD47"/>
    <mergeCell ref="L48:AD48"/>
    <mergeCell ref="L49:AD49"/>
    <mergeCell ref="AL27:AN27"/>
    <mergeCell ref="AI27:AK27"/>
    <mergeCell ref="AI28:AK28"/>
    <mergeCell ref="AC27:AE27"/>
    <mergeCell ref="AC28:AE28"/>
    <mergeCell ref="AU18:BP18"/>
    <mergeCell ref="AU28:BP28"/>
    <mergeCell ref="AU29:BP29"/>
    <mergeCell ref="AU30:BP30"/>
    <mergeCell ref="AU31:BP31"/>
    <mergeCell ref="AU32:BP32"/>
    <mergeCell ref="AU33:BP33"/>
    <mergeCell ref="AU34:BP34"/>
    <mergeCell ref="AU35:BP35"/>
    <mergeCell ref="AU36:BP36"/>
    <mergeCell ref="X35:Y35"/>
    <mergeCell ref="R37:S37"/>
    <mergeCell ref="AY2:BP2"/>
    <mergeCell ref="AX3:BP3"/>
    <mergeCell ref="L50:AD50"/>
    <mergeCell ref="J27:K27"/>
    <mergeCell ref="J28:K28"/>
    <mergeCell ref="L27:M27"/>
    <mergeCell ref="N27:O27"/>
    <mergeCell ref="L28:M28"/>
    <mergeCell ref="Z27:AB27"/>
    <mergeCell ref="AU19:BP19"/>
    <mergeCell ref="AU20:BP20"/>
    <mergeCell ref="AU21:BP21"/>
    <mergeCell ref="AU22:BP22"/>
    <mergeCell ref="Z20:AB20"/>
    <mergeCell ref="AC20:AE20"/>
    <mergeCell ref="Z21:AB21"/>
    <mergeCell ref="AC21:AE21"/>
    <mergeCell ref="AF21:AH21"/>
    <mergeCell ref="AI21:AK21"/>
    <mergeCell ref="AU23:BP23"/>
    <mergeCell ref="AU24:BP24"/>
    <mergeCell ref="AU25:BP25"/>
    <mergeCell ref="AU26:BP26"/>
    <mergeCell ref="AU27:BP27"/>
  </mergeCells>
  <phoneticPr fontId="0" type="noConversion"/>
  <conditionalFormatting sqref="H13:I37">
    <cfRule type="expression" dxfId="67" priority="11" stopIfTrue="1">
      <formula>AND(H13=0)</formula>
    </cfRule>
  </conditionalFormatting>
  <conditionalFormatting sqref="AF13:AH37">
    <cfRule type="expression" dxfId="65" priority="16" stopIfTrue="1">
      <formula>AND(H13=0)</formula>
    </cfRule>
  </conditionalFormatting>
  <conditionalFormatting sqref="AI13:AK37">
    <cfRule type="expression" dxfId="64" priority="15" stopIfTrue="1">
      <formula>AND(H13=0)</formula>
    </cfRule>
  </conditionalFormatting>
  <conditionalFormatting sqref="AL13:AN37">
    <cfRule type="expression" dxfId="62" priority="13" stopIfTrue="1">
      <formula>AND(H13=0)</formula>
    </cfRule>
  </conditionalFormatting>
  <conditionalFormatting sqref="AO13:AQ37">
    <cfRule type="expression" dxfId="59" priority="10" stopIfTrue="1">
      <formula>AND(H13=0)</formula>
    </cfRule>
  </conditionalFormatting>
  <conditionalFormatting sqref="AR13:AT37">
    <cfRule type="expression" dxfId="58" priority="12" stopIfTrue="1">
      <formula>AND(H13=0)</formula>
    </cfRule>
  </conditionalFormatting>
  <printOptions horizontalCentered="1" verticalCentered="1"/>
  <pageMargins left="0.6692913385826772" right="0.19685039370078741" top="0.19685039370078741" bottom="0.19685039370078741" header="0" footer="0"/>
  <pageSetup paperSize="9" scale="85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E3BF3624-F18C-44D9-B0F2-B3E3E76E850D}">
            <xm:f>AND('FICHA 101 (PG 1)'!$BG$47=TRUE)</xm:f>
            <x14:dxf>
              <font>
                <color theme="0"/>
              </font>
            </x14:dxf>
          </x14:cfRule>
          <xm:sqref>L50:AD50</xm:sqref>
        </x14:conditionalFormatting>
        <x14:conditionalFormatting xmlns:xm="http://schemas.microsoft.com/office/excel/2006/main">
          <x14:cfRule type="expression" priority="3" id="{BEEC2232-B4BC-4D4F-A455-8752736E281A}">
            <xm:f>AND('FICHA 101 (PG 1)'!$BG$47=TRUE)</xm:f>
            <x14:dxf>
              <font>
                <color theme="0"/>
              </font>
            </x14:dxf>
          </x14:cfRule>
          <xm:sqref>AI50:AK50</xm:sqref>
        </x14:conditionalFormatting>
        <x14:conditionalFormatting xmlns:xm="http://schemas.microsoft.com/office/excel/2006/main">
          <x14:cfRule type="expression" priority="2" id="{3B8E079D-6484-4CAF-998C-4208E5F035F3}">
            <xm:f>AND('FICHA 101 (PG 1)'!$BG$47=TRUE)</xm:f>
            <x14:dxf>
              <font>
                <color theme="0"/>
              </font>
            </x14:dxf>
          </x14:cfRule>
          <xm:sqref>AN50:AP50</xm:sqref>
        </x14:conditionalFormatting>
        <x14:conditionalFormatting xmlns:xm="http://schemas.microsoft.com/office/excel/2006/main">
          <x14:cfRule type="expression" priority="27" stopIfTrue="1" id="{571AE821-19D3-4887-9CF8-C445F60EB82B}">
            <xm:f>AND('FICHA 101 (PG 1)'!$BG$47=TRUE)</xm:f>
            <x14:dxf>
              <font>
                <color theme="0" tint="-0.14996795556505021"/>
              </font>
            </x14:dxf>
          </x14:cfRule>
          <xm:sqref>AO12:AQ41</xm:sqref>
        </x14:conditionalFormatting>
        <x14:conditionalFormatting xmlns:xm="http://schemas.microsoft.com/office/excel/2006/main">
          <x14:cfRule type="expression" priority="1" id="{9583CB51-D24C-4157-856C-4016CD11FF13}">
            <xm:f>AND('FICHA 101 (PG 1)'!$BG$47=TRUE)</xm:f>
            <x14:dxf>
              <font>
                <color theme="0"/>
              </font>
            </x14:dxf>
          </x14:cfRule>
          <xm:sqref>AT50:AV50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2:BI64"/>
  <sheetViews>
    <sheetView showGridLines="0" zoomScale="110" zoomScaleNormal="110" zoomScaleSheetLayoutView="100" workbookViewId="0">
      <selection activeCell="AF3" sqref="AF3"/>
    </sheetView>
  </sheetViews>
  <sheetFormatPr defaultColWidth="2.85546875" defaultRowHeight="12.75" x14ac:dyDescent="0.2"/>
  <cols>
    <col min="1" max="1" width="2.85546875" style="1"/>
    <col min="2" max="2" width="11.28515625" style="1" bestFit="1" customWidth="1"/>
    <col min="3" max="3" width="11.28515625" style="1" customWidth="1"/>
    <col min="4" max="4" width="2.85546875" style="1"/>
    <col min="5" max="5" width="2.85546875" style="1" customWidth="1"/>
    <col min="6" max="6" width="3.140625" style="1" customWidth="1"/>
    <col min="7" max="25" width="2.85546875" style="1" customWidth="1"/>
    <col min="26" max="26" width="3.140625" style="1" customWidth="1"/>
    <col min="27" max="27" width="2" style="1" customWidth="1"/>
    <col min="28" max="28" width="2.28515625" style="1" customWidth="1"/>
    <col min="29" max="29" width="2.85546875" style="1" customWidth="1"/>
    <col min="30" max="30" width="1.7109375" style="1" customWidth="1"/>
    <col min="31" max="38" width="2.85546875" style="1" customWidth="1"/>
    <col min="39" max="39" width="3.140625" style="1" customWidth="1"/>
    <col min="40" max="40" width="2.5703125" style="1" bestFit="1" customWidth="1"/>
    <col min="41" max="46" width="2.85546875" style="1" customWidth="1"/>
    <col min="47" max="47" width="5.140625" style="1" customWidth="1"/>
    <col min="48" max="50" width="2.85546875" style="1" customWidth="1"/>
    <col min="51" max="51" width="5.42578125" style="1" customWidth="1"/>
    <col min="52" max="57" width="2.85546875" style="1" customWidth="1"/>
    <col min="58" max="58" width="8.5703125" style="1" customWidth="1"/>
    <col min="59" max="59" width="9.5703125" style="1" customWidth="1"/>
    <col min="60" max="16384" width="2.85546875" style="1"/>
  </cols>
  <sheetData>
    <row r="2" spans="2:61" ht="15.75" x14ac:dyDescent="0.2">
      <c r="F2" s="2"/>
      <c r="H2" s="2"/>
      <c r="I2" s="3"/>
      <c r="J2" s="4"/>
      <c r="K2" s="186" t="s">
        <v>0</v>
      </c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4"/>
      <c r="AD2" s="4"/>
      <c r="AE2" s="4"/>
    </row>
    <row r="3" spans="2:61" ht="15" x14ac:dyDescent="0.2">
      <c r="F3" s="6"/>
      <c r="H3" s="6"/>
      <c r="I3" s="7"/>
      <c r="J3" s="4"/>
      <c r="K3" s="186" t="s">
        <v>1</v>
      </c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4"/>
      <c r="AD3" s="4"/>
    </row>
    <row r="4" spans="2:61" ht="14.25" x14ac:dyDescent="0.2">
      <c r="F4" s="6"/>
      <c r="H4" s="6"/>
      <c r="I4" s="4"/>
      <c r="J4" s="4"/>
      <c r="K4" s="186" t="s">
        <v>281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4"/>
      <c r="AD4" s="4"/>
      <c r="AV4" s="8"/>
      <c r="AX4" s="8"/>
      <c r="AZ4" s="9"/>
      <c r="BA4" s="9"/>
      <c r="BB4" s="9"/>
      <c r="BC4" s="9"/>
      <c r="BD4" s="9"/>
      <c r="BE4" s="9"/>
    </row>
    <row r="5" spans="2:61" ht="14.25" x14ac:dyDescent="0.2">
      <c r="F5" s="6"/>
      <c r="H5" s="6"/>
      <c r="I5" s="10"/>
      <c r="J5" s="10"/>
      <c r="K5" s="470" t="str">
        <f>'FICHA 101 (PG 1)'!K5</f>
        <v>EE NOME DA ESCOLA</v>
      </c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"/>
      <c r="AD5" s="4"/>
      <c r="AV5" s="8"/>
      <c r="AX5" s="8"/>
      <c r="AZ5" s="9"/>
      <c r="BA5" s="9"/>
      <c r="BB5" s="9"/>
      <c r="BC5" s="9"/>
      <c r="BD5" s="9"/>
      <c r="BE5" s="9"/>
    </row>
    <row r="6" spans="2:61" ht="8.1" customHeight="1" x14ac:dyDescent="0.2">
      <c r="F6" s="6"/>
      <c r="H6" s="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V6" s="11">
        <v>1</v>
      </c>
      <c r="AW6" s="12"/>
      <c r="AX6" s="13"/>
      <c r="AY6" s="12"/>
      <c r="AZ6" s="14"/>
      <c r="BA6" s="14"/>
      <c r="BB6" s="14"/>
      <c r="BC6" s="14"/>
      <c r="BD6" s="14"/>
      <c r="BE6" s="14"/>
      <c r="BF6" s="15"/>
    </row>
    <row r="7" spans="2:61" ht="15" customHeight="1" x14ac:dyDescent="0.2">
      <c r="I7" s="4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81" t="s">
        <v>19</v>
      </c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471" t="str">
        <f>REPT('FICHA 101 (PG 1)'!AN7,1)</f>
        <v>S/N</v>
      </c>
      <c r="AO7" s="471"/>
      <c r="AP7" s="471"/>
      <c r="AQ7" s="471"/>
      <c r="AR7" s="471"/>
      <c r="AS7" s="17"/>
      <c r="AT7" s="17"/>
      <c r="AU7" s="17"/>
      <c r="AV7" s="468" t="s">
        <v>99</v>
      </c>
      <c r="AW7" s="469"/>
      <c r="AX7" s="469"/>
      <c r="AY7" s="472" t="str">
        <f>REPT('FICHA 101 (PG 1)'!AY7,1)</f>
        <v/>
      </c>
      <c r="AZ7" s="472"/>
      <c r="BA7" s="472"/>
      <c r="BB7" s="472"/>
      <c r="BC7" s="472"/>
      <c r="BD7" s="472"/>
      <c r="BE7" s="472"/>
      <c r="BF7" s="473"/>
    </row>
    <row r="8" spans="2:61" ht="3.95" customHeight="1" x14ac:dyDescent="0.2">
      <c r="I8" s="4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20"/>
      <c r="AM8" s="21"/>
      <c r="AN8" s="21"/>
      <c r="AO8" s="21"/>
      <c r="AP8" s="21"/>
      <c r="AQ8" s="21"/>
      <c r="AR8" s="21"/>
      <c r="AS8" s="21"/>
      <c r="AT8" s="21"/>
      <c r="AU8" s="21"/>
      <c r="AV8" s="2"/>
      <c r="AX8" s="2"/>
      <c r="AY8" s="22"/>
      <c r="AZ8" s="4"/>
      <c r="BA8" s="4"/>
      <c r="BB8" s="4"/>
      <c r="BC8" s="4"/>
      <c r="BD8" s="4"/>
      <c r="BE8" s="4"/>
      <c r="BF8" s="4"/>
    </row>
    <row r="9" spans="2:61" s="18" customFormat="1" ht="8.1" customHeight="1" x14ac:dyDescent="0.15">
      <c r="E9" s="11">
        <v>2</v>
      </c>
      <c r="F9" s="231" t="s">
        <v>30</v>
      </c>
      <c r="G9" s="231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30" t="s">
        <v>2</v>
      </c>
      <c r="AD9" s="231"/>
      <c r="AE9" s="231"/>
      <c r="AF9" s="24"/>
      <c r="AG9" s="25"/>
      <c r="AH9" s="230" t="s">
        <v>3</v>
      </c>
      <c r="AI9" s="231"/>
      <c r="AJ9" s="24"/>
      <c r="AK9" s="25"/>
      <c r="AL9" s="230" t="s">
        <v>68</v>
      </c>
      <c r="AM9" s="231"/>
      <c r="AN9" s="231"/>
      <c r="AO9" s="231"/>
      <c r="AP9" s="231"/>
      <c r="AQ9" s="232"/>
      <c r="AR9" s="230" t="s">
        <v>69</v>
      </c>
      <c r="AS9" s="231"/>
      <c r="AT9" s="231"/>
      <c r="AU9" s="232"/>
      <c r="AV9" s="230" t="s">
        <v>70</v>
      </c>
      <c r="AW9" s="231"/>
      <c r="AX9" s="231"/>
      <c r="AY9" s="232"/>
      <c r="AZ9" s="230" t="s">
        <v>18</v>
      </c>
      <c r="BA9" s="231"/>
      <c r="BB9" s="231"/>
      <c r="BC9" s="231"/>
      <c r="BD9" s="231"/>
      <c r="BE9" s="23"/>
      <c r="BF9" s="25"/>
    </row>
    <row r="10" spans="2:61" x14ac:dyDescent="0.2">
      <c r="B10" s="18"/>
      <c r="C10" s="18"/>
      <c r="E10" s="460" t="str">
        <f>'FICHA 101 (PG 1)'!E10</f>
        <v>NOME DO SERVIDOR</v>
      </c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  <c r="Z10" s="451"/>
      <c r="AA10" s="451"/>
      <c r="AB10" s="452"/>
      <c r="AC10" s="465">
        <f>IF(E10=0,"",'FICHA 101 (PG 1)'!AC10)</f>
        <v>0</v>
      </c>
      <c r="AD10" s="237"/>
      <c r="AE10" s="237"/>
      <c r="AF10" s="237"/>
      <c r="AG10" s="457"/>
      <c r="AH10" s="456">
        <f>'FICHA 101 (PG 1)'!AH10</f>
        <v>0</v>
      </c>
      <c r="AI10" s="237"/>
      <c r="AJ10" s="237"/>
      <c r="AK10" s="457"/>
      <c r="AL10" s="456">
        <f>'FICHA 101 (PG 1)'!AL10</f>
        <v>0</v>
      </c>
      <c r="AM10" s="237"/>
      <c r="AN10" s="237"/>
      <c r="AO10" s="237"/>
      <c r="AP10" s="237"/>
      <c r="AQ10" s="457"/>
      <c r="AR10" s="456" t="str">
        <f>'FICHA 101 (PG 1)'!AR10</f>
        <v>XX.XXX.XXX</v>
      </c>
      <c r="AS10" s="237"/>
      <c r="AT10" s="237"/>
      <c r="AU10" s="457"/>
      <c r="AV10" s="466" t="str">
        <f>'FICHA 101 (PG 1)'!AV10</f>
        <v>XXX.XXX.XXX.XX</v>
      </c>
      <c r="AW10" s="391"/>
      <c r="AX10" s="391"/>
      <c r="AY10" s="467"/>
      <c r="AZ10" s="465">
        <f>'FICHA 101 (PG 1)'!AZ10</f>
        <v>0</v>
      </c>
      <c r="BA10" s="237"/>
      <c r="BB10" s="237"/>
      <c r="BC10" s="237"/>
      <c r="BD10" s="237"/>
      <c r="BE10" s="237"/>
      <c r="BF10" s="457"/>
    </row>
    <row r="11" spans="2:61" s="18" customFormat="1" ht="8.1" customHeight="1" x14ac:dyDescent="0.15">
      <c r="E11" s="230" t="s">
        <v>47</v>
      </c>
      <c r="F11" s="231"/>
      <c r="G11" s="231"/>
      <c r="H11" s="231"/>
      <c r="I11" s="231"/>
      <c r="J11" s="231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33" t="s">
        <v>4</v>
      </c>
      <c r="AD11" s="234"/>
      <c r="AE11" s="235"/>
      <c r="AF11" s="230" t="s">
        <v>71</v>
      </c>
      <c r="AG11" s="231"/>
      <c r="AH11" s="232"/>
      <c r="AI11" s="230" t="s">
        <v>5</v>
      </c>
      <c r="AJ11" s="231"/>
      <c r="AK11" s="232"/>
      <c r="AL11" s="230" t="s">
        <v>9</v>
      </c>
      <c r="AM11" s="231"/>
      <c r="AN11" s="231"/>
      <c r="AO11" s="231"/>
      <c r="AP11" s="24"/>
      <c r="AQ11" s="25"/>
      <c r="AR11" s="230" t="s">
        <v>6</v>
      </c>
      <c r="AS11" s="231"/>
      <c r="AT11" s="231"/>
      <c r="AU11" s="232"/>
      <c r="AV11" s="230" t="s">
        <v>7</v>
      </c>
      <c r="AW11" s="231"/>
      <c r="AX11" s="231"/>
      <c r="AY11" s="24"/>
      <c r="AZ11" s="230" t="s">
        <v>8</v>
      </c>
      <c r="BA11" s="231"/>
      <c r="BB11" s="231"/>
      <c r="BC11" s="231"/>
      <c r="BD11" s="231"/>
      <c r="BE11" s="27"/>
      <c r="BF11" s="28"/>
    </row>
    <row r="12" spans="2:61" s="22" customFormat="1" x14ac:dyDescent="0.2">
      <c r="B12" s="18"/>
      <c r="C12" s="18"/>
      <c r="E12" s="453" t="str">
        <f>'FICHA 101 (PG 1)'!E12</f>
        <v>CARGO</v>
      </c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  <c r="Z12" s="454"/>
      <c r="AA12" s="454"/>
      <c r="AB12" s="455"/>
      <c r="AC12" s="456">
        <f>'FICHA 101 (PG 1)'!AC12</f>
        <v>0</v>
      </c>
      <c r="AD12" s="237"/>
      <c r="AE12" s="457"/>
      <c r="AF12" s="456">
        <f>'FICHA 101 (PG 1)'!AF12</f>
        <v>0</v>
      </c>
      <c r="AG12" s="237"/>
      <c r="AH12" s="457"/>
      <c r="AI12" s="456">
        <f>'FICHA 101 (PG 1)'!AI12</f>
        <v>0</v>
      </c>
      <c r="AJ12" s="237"/>
      <c r="AK12" s="457"/>
      <c r="AL12" s="456">
        <f>'FICHA 101 (PG 1)'!AL12</f>
        <v>0</v>
      </c>
      <c r="AM12" s="237"/>
      <c r="AN12" s="237"/>
      <c r="AO12" s="237"/>
      <c r="AP12" s="237"/>
      <c r="AQ12" s="457"/>
      <c r="AR12" s="456">
        <f>'FICHA 101 (PG 1)'!AR12</f>
        <v>0</v>
      </c>
      <c r="AS12" s="237"/>
      <c r="AT12" s="237"/>
      <c r="AU12" s="457"/>
      <c r="AV12" s="456">
        <f>'FICHA 101 (PG 1)'!AV12</f>
        <v>0</v>
      </c>
      <c r="AW12" s="237"/>
      <c r="AX12" s="237"/>
      <c r="AY12" s="457"/>
      <c r="AZ12" s="456" t="str">
        <f>'FICHA 101 (PG 1)'!AZ12</f>
        <v>----------</v>
      </c>
      <c r="BA12" s="237"/>
      <c r="BB12" s="237"/>
      <c r="BC12" s="237"/>
      <c r="BD12" s="237"/>
      <c r="BE12" s="237"/>
      <c r="BF12" s="457"/>
      <c r="BI12" s="18"/>
    </row>
    <row r="13" spans="2:61" s="18" customFormat="1" ht="8.1" customHeight="1" x14ac:dyDescent="0.15">
      <c r="E13" s="230" t="s">
        <v>48</v>
      </c>
      <c r="F13" s="231"/>
      <c r="G13" s="231"/>
      <c r="H13" s="231"/>
      <c r="I13" s="231"/>
      <c r="J13" s="231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33" t="s">
        <v>10</v>
      </c>
      <c r="AD13" s="234"/>
      <c r="AE13" s="234"/>
      <c r="AF13" s="24"/>
      <c r="AG13" s="24"/>
      <c r="AH13" s="24"/>
      <c r="AI13" s="24"/>
      <c r="AJ13" s="24"/>
      <c r="AK13" s="25"/>
      <c r="AL13" s="230" t="s">
        <v>11</v>
      </c>
      <c r="AM13" s="231"/>
      <c r="AN13" s="231"/>
      <c r="AO13" s="231"/>
      <c r="AP13" s="231"/>
      <c r="AQ13" s="25"/>
      <c r="AR13" s="257" t="s">
        <v>12</v>
      </c>
      <c r="AS13" s="258"/>
      <c r="AT13" s="258"/>
      <c r="AU13" s="259"/>
      <c r="AV13" s="284" t="s">
        <v>13</v>
      </c>
      <c r="AW13" s="285"/>
      <c r="AX13" s="24"/>
      <c r="AY13" s="24"/>
      <c r="AZ13" s="230" t="s">
        <v>67</v>
      </c>
      <c r="BA13" s="231"/>
      <c r="BB13" s="231"/>
      <c r="BC13" s="231"/>
      <c r="BD13" s="231"/>
      <c r="BE13" s="231"/>
      <c r="BF13" s="232"/>
    </row>
    <row r="14" spans="2:61" x14ac:dyDescent="0.2">
      <c r="B14" s="18"/>
      <c r="C14" s="18"/>
      <c r="E14" s="458" t="str">
        <f>'FICHA 101 (PG 1)'!E14</f>
        <v>EE AFRÂNIO PEIXOTO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459"/>
      <c r="AC14" s="236" t="str">
        <f>'FICHA 101 (PG 1)'!AC14</f>
        <v>SÃO PAULO</v>
      </c>
      <c r="AD14" s="236"/>
      <c r="AE14" s="236"/>
      <c r="AF14" s="236"/>
      <c r="AG14" s="236"/>
      <c r="AH14" s="236"/>
      <c r="AI14" s="236"/>
      <c r="AJ14" s="236"/>
      <c r="AK14" s="236"/>
      <c r="AL14" s="462">
        <f>'FICHA 101 (PG 1)'!AL14</f>
        <v>0</v>
      </c>
      <c r="AM14" s="462"/>
      <c r="AN14" s="462"/>
      <c r="AO14" s="462"/>
      <c r="AP14" s="462"/>
      <c r="AQ14" s="462"/>
      <c r="AR14" s="262">
        <f>'FICHA 101 (PG 1)'!AR14</f>
        <v>261</v>
      </c>
      <c r="AS14" s="262"/>
      <c r="AT14" s="262"/>
      <c r="AU14" s="262"/>
      <c r="AV14" s="464" t="str">
        <f>'FICHA 101 (PG 1)'!AV14</f>
        <v>--------------</v>
      </c>
      <c r="AW14" s="464"/>
      <c r="AX14" s="464"/>
      <c r="AY14" s="464"/>
      <c r="AZ14" s="30" t="s">
        <v>14</v>
      </c>
      <c r="BA14" s="136" t="str">
        <f>IF('FICHA 101 (PG 1)'!BA14="","",'FICHA 101 (PG 1)'!BA14)</f>
        <v/>
      </c>
      <c r="BB14" s="297" t="s">
        <v>15</v>
      </c>
      <c r="BC14" s="298"/>
      <c r="BD14" s="136" t="str">
        <f>IF('FICHA 101 (PG 1)'!BD14="","",'FICHA 101 (PG 1)'!BD14)</f>
        <v>X</v>
      </c>
      <c r="BE14" s="29"/>
      <c r="BF14" s="255"/>
    </row>
    <row r="15" spans="2:61" ht="1.5" customHeight="1" x14ac:dyDescent="0.2">
      <c r="B15" s="18"/>
      <c r="C15" s="18"/>
      <c r="E15" s="460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61"/>
      <c r="AC15" s="237"/>
      <c r="AD15" s="237"/>
      <c r="AE15" s="237"/>
      <c r="AF15" s="237"/>
      <c r="AG15" s="237"/>
      <c r="AH15" s="237"/>
      <c r="AI15" s="237"/>
      <c r="AJ15" s="237"/>
      <c r="AK15" s="237"/>
      <c r="AL15" s="463"/>
      <c r="AM15" s="463"/>
      <c r="AN15" s="463"/>
      <c r="AO15" s="463"/>
      <c r="AP15" s="463"/>
      <c r="AQ15" s="463"/>
      <c r="AR15" s="263"/>
      <c r="AS15" s="263"/>
      <c r="AT15" s="263"/>
      <c r="AU15" s="263"/>
      <c r="AV15" s="464"/>
      <c r="AW15" s="464"/>
      <c r="AX15" s="464"/>
      <c r="AY15" s="464"/>
      <c r="AZ15" s="33"/>
      <c r="BA15" s="32"/>
      <c r="BB15" s="34"/>
      <c r="BC15" s="35"/>
      <c r="BD15" s="32"/>
      <c r="BE15" s="32"/>
      <c r="BF15" s="256"/>
    </row>
    <row r="16" spans="2:61" ht="3.95" customHeight="1" x14ac:dyDescent="0.2">
      <c r="B16" s="18"/>
      <c r="C16" s="18"/>
    </row>
    <row r="17" spans="1:58" s="37" customFormat="1" ht="8.1" customHeight="1" x14ac:dyDescent="0.15">
      <c r="B17" s="18"/>
      <c r="C17" s="18"/>
      <c r="E17" s="11">
        <v>3</v>
      </c>
      <c r="F17" s="231" t="s">
        <v>72</v>
      </c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11">
        <v>4</v>
      </c>
      <c r="AY17" s="234" t="s">
        <v>74</v>
      </c>
      <c r="AZ17" s="234"/>
      <c r="BA17" s="234"/>
      <c r="BB17" s="234"/>
      <c r="BC17" s="234"/>
      <c r="BD17" s="234"/>
      <c r="BE17" s="234"/>
      <c r="BF17" s="235"/>
    </row>
    <row r="18" spans="1:58" ht="9" customHeight="1" x14ac:dyDescent="0.2">
      <c r="E18" s="39"/>
      <c r="F18" s="40" t="s">
        <v>20</v>
      </c>
      <c r="G18" s="446">
        <f>'FICHA 101 (PG 1)'!G18</f>
        <v>0</v>
      </c>
      <c r="H18" s="446"/>
      <c r="I18" s="9" t="s">
        <v>21</v>
      </c>
      <c r="J18" s="446">
        <f>'FICHA 101 (PG 1)'!J18</f>
        <v>0</v>
      </c>
      <c r="K18" s="446"/>
      <c r="L18" s="9" t="s">
        <v>21</v>
      </c>
      <c r="M18" s="446">
        <f>'FICHA 101 (PG 1)'!M18</f>
        <v>0</v>
      </c>
      <c r="N18" s="446"/>
      <c r="Q18" s="40" t="s">
        <v>52</v>
      </c>
      <c r="R18" s="446">
        <f>'FICHA 101 (PG 1)'!R18</f>
        <v>0</v>
      </c>
      <c r="S18" s="446"/>
      <c r="T18" s="9" t="s">
        <v>21</v>
      </c>
      <c r="U18" s="446">
        <f>'FICHA 101 (PG 1)'!U18</f>
        <v>0</v>
      </c>
      <c r="V18" s="446"/>
      <c r="W18" s="9" t="s">
        <v>21</v>
      </c>
      <c r="X18" s="446">
        <f>'FICHA 101 (PG 1)'!X18</f>
        <v>0</v>
      </c>
      <c r="Y18" s="446"/>
      <c r="Z18" s="446"/>
      <c r="AA18" s="30"/>
      <c r="AC18" s="40" t="s">
        <v>54</v>
      </c>
      <c r="AD18" s="446">
        <f>'FICHA 101 (PG 1)'!AD18</f>
        <v>0</v>
      </c>
      <c r="AE18" s="446"/>
      <c r="AF18" s="9" t="s">
        <v>21</v>
      </c>
      <c r="AG18" s="446">
        <f>'FICHA 101 (PG 1)'!AG18</f>
        <v>0</v>
      </c>
      <c r="AH18" s="446"/>
      <c r="AI18" s="9" t="s">
        <v>21</v>
      </c>
      <c r="AJ18" s="446">
        <f>'FICHA 101 (PG 1)'!AJ18</f>
        <v>0</v>
      </c>
      <c r="AK18" s="446"/>
      <c r="AL18" s="30"/>
      <c r="AM18" s="30"/>
      <c r="AN18" s="40" t="s">
        <v>56</v>
      </c>
      <c r="AO18" s="446">
        <f>'FICHA 101 (PG 1)'!AO18</f>
        <v>0</v>
      </c>
      <c r="AP18" s="446"/>
      <c r="AQ18" s="9" t="s">
        <v>21</v>
      </c>
      <c r="AR18" s="446">
        <f>'FICHA 101 (PG 1)'!AR18</f>
        <v>0</v>
      </c>
      <c r="AS18" s="446"/>
      <c r="AT18" s="9" t="s">
        <v>21</v>
      </c>
      <c r="AU18" s="446">
        <f>'FICHA 101 (PG 1)'!AU18</f>
        <v>0</v>
      </c>
      <c r="AV18" s="446"/>
      <c r="AW18" s="9"/>
      <c r="AX18" s="41"/>
      <c r="AY18" s="46">
        <f>'FICHA 101 (PG 1)'!AY18</f>
        <v>0</v>
      </c>
      <c r="AZ18" s="30" t="s">
        <v>21</v>
      </c>
      <c r="BA18" s="446">
        <f>'FICHA 101 (PG 1)'!BA18</f>
        <v>0</v>
      </c>
      <c r="BB18" s="446"/>
      <c r="BC18" s="30" t="s">
        <v>21</v>
      </c>
      <c r="BD18" s="446">
        <f>'FICHA 101 (PG 1)'!BD18</f>
        <v>0</v>
      </c>
      <c r="BE18" s="446"/>
      <c r="BF18" s="42"/>
    </row>
    <row r="19" spans="1:58" ht="3.95" customHeight="1" x14ac:dyDescent="0.2">
      <c r="E19" s="43"/>
      <c r="F19" s="44"/>
      <c r="G19" s="45"/>
      <c r="H19" s="46"/>
      <c r="I19" s="47"/>
      <c r="J19" s="45"/>
      <c r="K19" s="46"/>
      <c r="L19" s="47"/>
      <c r="M19" s="46"/>
      <c r="N19" s="46"/>
      <c r="O19" s="48"/>
      <c r="P19" s="48"/>
      <c r="Q19" s="44"/>
      <c r="R19" s="46"/>
      <c r="S19" s="46"/>
      <c r="T19" s="47"/>
      <c r="U19" s="46"/>
      <c r="V19" s="46"/>
      <c r="W19" s="47"/>
      <c r="X19" s="46"/>
      <c r="Y19" s="46"/>
      <c r="Z19" s="46"/>
      <c r="AA19" s="49"/>
      <c r="AB19" s="48"/>
      <c r="AC19" s="44"/>
      <c r="AD19" s="46"/>
      <c r="AE19" s="46"/>
      <c r="AF19" s="47"/>
      <c r="AG19" s="46"/>
      <c r="AH19" s="46"/>
      <c r="AI19" s="47"/>
      <c r="AJ19" s="46"/>
      <c r="AK19" s="46"/>
      <c r="AL19" s="49"/>
      <c r="AM19" s="49"/>
      <c r="AN19" s="44"/>
      <c r="AO19" s="46"/>
      <c r="AP19" s="46"/>
      <c r="AQ19" s="47"/>
      <c r="AR19" s="46"/>
      <c r="AS19" s="46"/>
      <c r="AT19" s="47"/>
      <c r="AU19" s="46"/>
      <c r="AV19" s="46"/>
      <c r="AW19" s="36"/>
      <c r="AX19" s="50"/>
      <c r="AY19" s="16"/>
      <c r="AZ19" s="9"/>
      <c r="BA19" s="51"/>
      <c r="BB19" s="16"/>
      <c r="BC19" s="9"/>
      <c r="BD19" s="51"/>
      <c r="BE19" s="51"/>
      <c r="BF19" s="52"/>
    </row>
    <row r="20" spans="1:58" ht="6.95" customHeight="1" x14ac:dyDescent="0.2">
      <c r="B20" s="53"/>
      <c r="C20" s="53"/>
      <c r="E20" s="39"/>
      <c r="F20" s="40"/>
      <c r="G20" s="30"/>
      <c r="H20" s="30"/>
      <c r="I20" s="9"/>
      <c r="J20" s="30"/>
      <c r="K20" s="30"/>
      <c r="L20" s="9"/>
      <c r="M20" s="30"/>
      <c r="N20" s="30"/>
      <c r="Q20" s="40"/>
      <c r="R20" s="30"/>
      <c r="S20" s="30"/>
      <c r="T20" s="9"/>
      <c r="U20" s="30"/>
      <c r="V20" s="30"/>
      <c r="W20" s="9"/>
      <c r="X20" s="30"/>
      <c r="Y20" s="30"/>
      <c r="Z20" s="30"/>
      <c r="AA20" s="30"/>
      <c r="AC20" s="40"/>
      <c r="AD20" s="30"/>
      <c r="AE20" s="30"/>
      <c r="AF20" s="9"/>
      <c r="AG20" s="30"/>
      <c r="AH20" s="30"/>
      <c r="AI20" s="9"/>
      <c r="AJ20" s="30"/>
      <c r="AK20" s="30"/>
      <c r="AL20" s="30"/>
      <c r="AM20" s="30"/>
      <c r="AN20" s="40"/>
      <c r="AO20" s="30"/>
      <c r="AP20" s="30"/>
      <c r="AQ20" s="9"/>
      <c r="AR20" s="30"/>
      <c r="AS20" s="30"/>
      <c r="AT20" s="9"/>
      <c r="AU20" s="30"/>
      <c r="AV20" s="30"/>
      <c r="AW20" s="9"/>
      <c r="AX20" s="11">
        <v>5</v>
      </c>
      <c r="AY20" s="285" t="s">
        <v>75</v>
      </c>
      <c r="AZ20" s="285"/>
      <c r="BA20" s="285"/>
      <c r="BB20" s="285"/>
      <c r="BC20" s="285"/>
      <c r="BD20" s="285"/>
      <c r="BE20" s="285"/>
      <c r="BF20" s="302"/>
    </row>
    <row r="21" spans="1:58" ht="9" customHeight="1" x14ac:dyDescent="0.2">
      <c r="B21" s="53"/>
      <c r="C21" s="53"/>
      <c r="E21" s="39"/>
      <c r="F21" s="40" t="s">
        <v>22</v>
      </c>
      <c r="G21" s="446">
        <f>'FICHA 101 (PG 1)'!G21</f>
        <v>0</v>
      </c>
      <c r="H21" s="446"/>
      <c r="I21" s="9" t="s">
        <v>21</v>
      </c>
      <c r="J21" s="446">
        <f>'FICHA 101 (PG 1)'!J21</f>
        <v>0</v>
      </c>
      <c r="K21" s="446"/>
      <c r="L21" s="9" t="s">
        <v>21</v>
      </c>
      <c r="M21" s="446">
        <f>'FICHA 101 (PG 1)'!M21</f>
        <v>0</v>
      </c>
      <c r="N21" s="446"/>
      <c r="Q21" s="40" t="s">
        <v>53</v>
      </c>
      <c r="R21" s="446">
        <f>'FICHA 101 (PG 1)'!R21</f>
        <v>0</v>
      </c>
      <c r="S21" s="446"/>
      <c r="T21" s="9" t="s">
        <v>21</v>
      </c>
      <c r="U21" s="446">
        <f>'FICHA 101 (PG 1)'!U21</f>
        <v>0</v>
      </c>
      <c r="V21" s="446"/>
      <c r="W21" s="9" t="s">
        <v>21</v>
      </c>
      <c r="X21" s="446">
        <f>'FICHA 101 (PG 1)'!X21</f>
        <v>0</v>
      </c>
      <c r="Y21" s="446"/>
      <c r="Z21" s="446"/>
      <c r="AA21" s="30"/>
      <c r="AC21" s="40" t="s">
        <v>55</v>
      </c>
      <c r="AD21" s="446">
        <f>'FICHA 101 (PG 1)'!AD21</f>
        <v>0</v>
      </c>
      <c r="AE21" s="446"/>
      <c r="AF21" s="9" t="s">
        <v>21</v>
      </c>
      <c r="AG21" s="446">
        <f>'FICHA 101 (PG 1)'!AG21</f>
        <v>0</v>
      </c>
      <c r="AH21" s="446"/>
      <c r="AI21" s="9" t="s">
        <v>21</v>
      </c>
      <c r="AJ21" s="446">
        <f>'FICHA 101 (PG 1)'!AJ21</f>
        <v>0</v>
      </c>
      <c r="AK21" s="446"/>
      <c r="AL21" s="30"/>
      <c r="AM21" s="30"/>
      <c r="AN21" s="40" t="s">
        <v>73</v>
      </c>
      <c r="AO21" s="446">
        <f>'FICHA 101 (PG 1)'!AO21</f>
        <v>0</v>
      </c>
      <c r="AP21" s="446"/>
      <c r="AQ21" s="9" t="s">
        <v>21</v>
      </c>
      <c r="AR21" s="446">
        <f>'FICHA 101 (PG 1)'!AR21</f>
        <v>0</v>
      </c>
      <c r="AS21" s="446"/>
      <c r="AT21" s="9" t="s">
        <v>21</v>
      </c>
      <c r="AU21" s="446">
        <f>'FICHA 101 (PG 1)'!AU21</f>
        <v>0</v>
      </c>
      <c r="AV21" s="446"/>
      <c r="AW21" s="9"/>
      <c r="AX21" s="447" t="str">
        <f>REPT('FICHA 101 (PG 1)'!AX21,1)</f>
        <v/>
      </c>
      <c r="AY21" s="448"/>
      <c r="AZ21" s="448"/>
      <c r="BA21" s="448"/>
      <c r="BB21" s="448"/>
      <c r="BC21" s="448"/>
      <c r="BD21" s="448"/>
      <c r="BE21" s="448"/>
      <c r="BF21" s="449"/>
    </row>
    <row r="22" spans="1:58" ht="3.95" customHeight="1" x14ac:dyDescent="0.2">
      <c r="B22" s="53"/>
      <c r="C22" s="53"/>
      <c r="E22" s="43"/>
      <c r="F22" s="44"/>
      <c r="G22" s="49"/>
      <c r="H22" s="49"/>
      <c r="I22" s="47"/>
      <c r="J22" s="49"/>
      <c r="K22" s="49"/>
      <c r="L22" s="47"/>
      <c r="M22" s="49"/>
      <c r="N22" s="49"/>
      <c r="O22" s="48"/>
      <c r="P22" s="48"/>
      <c r="Q22" s="44"/>
      <c r="R22" s="49"/>
      <c r="S22" s="49"/>
      <c r="T22" s="47"/>
      <c r="U22" s="49"/>
      <c r="V22" s="49"/>
      <c r="W22" s="47"/>
      <c r="X22" s="49"/>
      <c r="Y22" s="49"/>
      <c r="Z22" s="49"/>
      <c r="AA22" s="49"/>
      <c r="AB22" s="48"/>
      <c r="AC22" s="44"/>
      <c r="AD22" s="49"/>
      <c r="AE22" s="49"/>
      <c r="AF22" s="47"/>
      <c r="AG22" s="49"/>
      <c r="AH22" s="49"/>
      <c r="AI22" s="47"/>
      <c r="AJ22" s="49"/>
      <c r="AK22" s="49"/>
      <c r="AL22" s="49"/>
      <c r="AM22" s="49"/>
      <c r="AN22" s="44"/>
      <c r="AO22" s="49"/>
      <c r="AP22" s="49"/>
      <c r="AQ22" s="47"/>
      <c r="AR22" s="49"/>
      <c r="AS22" s="49"/>
      <c r="AT22" s="47"/>
      <c r="AU22" s="49"/>
      <c r="AV22" s="49"/>
      <c r="AW22" s="47"/>
      <c r="AX22" s="450"/>
      <c r="AY22" s="451"/>
      <c r="AZ22" s="451"/>
      <c r="BA22" s="451"/>
      <c r="BB22" s="451"/>
      <c r="BC22" s="451"/>
      <c r="BD22" s="451"/>
      <c r="BE22" s="451"/>
      <c r="BF22" s="452"/>
    </row>
    <row r="23" spans="1:58" s="18" customFormat="1" ht="3.95" customHeight="1" x14ac:dyDescent="0.15">
      <c r="B23" s="53"/>
      <c r="C23" s="53"/>
    </row>
    <row r="24" spans="1:58" s="5" customFormat="1" ht="8.1" customHeight="1" x14ac:dyDescent="0.2">
      <c r="B24" s="53"/>
      <c r="C24" s="53"/>
      <c r="E24" s="11">
        <v>6</v>
      </c>
      <c r="F24" s="54"/>
      <c r="G24" s="11">
        <v>7</v>
      </c>
      <c r="H24" s="55"/>
      <c r="I24" s="11">
        <v>8</v>
      </c>
      <c r="J24" s="258" t="s">
        <v>16</v>
      </c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9"/>
      <c r="Y24" s="271" t="s">
        <v>96</v>
      </c>
      <c r="Z24" s="442"/>
      <c r="AA24" s="56">
        <v>9</v>
      </c>
      <c r="AB24" s="190" t="s">
        <v>94</v>
      </c>
      <c r="AC24" s="190"/>
      <c r="AD24" s="191"/>
      <c r="AE24" s="11">
        <v>10</v>
      </c>
      <c r="AF24" s="162" t="s">
        <v>17</v>
      </c>
      <c r="AG24" s="162"/>
      <c r="AH24" s="162"/>
      <c r="AI24" s="162"/>
      <c r="AJ24" s="162"/>
      <c r="AK24" s="162"/>
      <c r="AL24" s="162"/>
      <c r="AM24" s="162"/>
      <c r="AN24" s="163"/>
      <c r="AO24" s="11">
        <v>11</v>
      </c>
      <c r="AP24" s="162" t="s">
        <v>29</v>
      </c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3"/>
    </row>
    <row r="25" spans="1:58" s="5" customFormat="1" ht="3.95" customHeight="1" x14ac:dyDescent="0.2">
      <c r="E25" s="57"/>
      <c r="F25" s="58"/>
      <c r="G25" s="57"/>
      <c r="H25" s="58"/>
      <c r="I25" s="59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1"/>
      <c r="Y25" s="316"/>
      <c r="Z25" s="443"/>
      <c r="AA25" s="272"/>
      <c r="AB25" s="192"/>
      <c r="AC25" s="192"/>
      <c r="AD25" s="193"/>
      <c r="AE25" s="60"/>
      <c r="AF25" s="166"/>
      <c r="AG25" s="166"/>
      <c r="AH25" s="166"/>
      <c r="AI25" s="166"/>
      <c r="AJ25" s="166"/>
      <c r="AK25" s="166"/>
      <c r="AL25" s="166"/>
      <c r="AM25" s="166"/>
      <c r="AN25" s="167"/>
      <c r="AO25" s="57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5"/>
    </row>
    <row r="26" spans="1:58" s="5" customFormat="1" ht="8.1" customHeight="1" x14ac:dyDescent="0.2">
      <c r="B26" s="158"/>
      <c r="C26" s="158"/>
      <c r="D26" s="61"/>
      <c r="E26" s="159" t="s">
        <v>32</v>
      </c>
      <c r="F26" s="160"/>
      <c r="G26" s="176" t="s">
        <v>28</v>
      </c>
      <c r="H26" s="177"/>
      <c r="I26" s="299" t="s">
        <v>23</v>
      </c>
      <c r="J26" s="299"/>
      <c r="K26" s="299"/>
      <c r="L26" s="299"/>
      <c r="M26" s="299"/>
      <c r="N26" s="299"/>
      <c r="O26" s="227" t="s">
        <v>24</v>
      </c>
      <c r="P26" s="228"/>
      <c r="Q26" s="228"/>
      <c r="R26" s="228"/>
      <c r="S26" s="228"/>
      <c r="T26" s="229"/>
      <c r="U26" s="271" t="s">
        <v>79</v>
      </c>
      <c r="V26" s="268"/>
      <c r="W26" s="267" t="s">
        <v>80</v>
      </c>
      <c r="X26" s="268"/>
      <c r="Y26" s="316"/>
      <c r="Z26" s="443"/>
      <c r="AA26" s="273"/>
      <c r="AB26" s="192"/>
      <c r="AC26" s="192"/>
      <c r="AD26" s="193"/>
      <c r="AE26" s="277" t="s">
        <v>25</v>
      </c>
      <c r="AF26" s="278"/>
      <c r="AG26" s="168" t="s">
        <v>26</v>
      </c>
      <c r="AH26" s="168"/>
      <c r="AI26" s="168" t="s">
        <v>27</v>
      </c>
      <c r="AJ26" s="168"/>
      <c r="AK26" s="226" t="s">
        <v>59</v>
      </c>
      <c r="AL26" s="226"/>
      <c r="AM26" s="226" t="s">
        <v>60</v>
      </c>
      <c r="AN26" s="168"/>
      <c r="AO26" s="57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5"/>
    </row>
    <row r="27" spans="1:58" s="5" customFormat="1" ht="12" customHeight="1" x14ac:dyDescent="0.2">
      <c r="B27" s="158"/>
      <c r="C27" s="158"/>
      <c r="D27" s="61"/>
      <c r="E27" s="159"/>
      <c r="F27" s="160"/>
      <c r="G27" s="178"/>
      <c r="H27" s="179"/>
      <c r="I27" s="197" t="s">
        <v>49</v>
      </c>
      <c r="J27" s="198"/>
      <c r="K27" s="197" t="s">
        <v>33</v>
      </c>
      <c r="L27" s="198"/>
      <c r="M27" s="197" t="s">
        <v>78</v>
      </c>
      <c r="N27" s="198"/>
      <c r="O27" s="197" t="s">
        <v>57</v>
      </c>
      <c r="P27" s="198"/>
      <c r="Q27" s="197" t="s">
        <v>58</v>
      </c>
      <c r="R27" s="198"/>
      <c r="S27" s="197" t="s">
        <v>98</v>
      </c>
      <c r="T27" s="198"/>
      <c r="U27" s="269"/>
      <c r="V27" s="270"/>
      <c r="W27" s="269"/>
      <c r="X27" s="270"/>
      <c r="Y27" s="444"/>
      <c r="Z27" s="445"/>
      <c r="AA27" s="274"/>
      <c r="AB27" s="194"/>
      <c r="AC27" s="194"/>
      <c r="AD27" s="195"/>
      <c r="AE27" s="279"/>
      <c r="AF27" s="280"/>
      <c r="AG27" s="168"/>
      <c r="AH27" s="168"/>
      <c r="AI27" s="168"/>
      <c r="AJ27" s="168"/>
      <c r="AK27" s="226"/>
      <c r="AL27" s="226"/>
      <c r="AM27" s="168"/>
      <c r="AN27" s="168"/>
      <c r="AO27" s="59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7"/>
    </row>
    <row r="28" spans="1:58" ht="12.75" customHeight="1" thickBot="1" x14ac:dyDescent="0.25">
      <c r="A28" s="63"/>
      <c r="B28" s="64" t="s">
        <v>92</v>
      </c>
      <c r="C28" s="65" t="s">
        <v>66</v>
      </c>
      <c r="D28" s="66"/>
      <c r="E28" s="440"/>
      <c r="F28" s="441"/>
      <c r="G28" s="438">
        <f>'FICHA 101 VERSO (PG 2)'!H38</f>
        <v>4101</v>
      </c>
      <c r="H28" s="436"/>
      <c r="I28" s="436">
        <f>'FICHA 101 VERSO (PG 2)'!J38</f>
        <v>2</v>
      </c>
      <c r="J28" s="436"/>
      <c r="K28" s="436">
        <f>'FICHA 101 VERSO (PG 2)'!L38</f>
        <v>12</v>
      </c>
      <c r="L28" s="436"/>
      <c r="M28" s="436">
        <f>'FICHA 101 VERSO (PG 2)'!N38</f>
        <v>10</v>
      </c>
      <c r="N28" s="436"/>
      <c r="O28" s="436">
        <f>'FICHA 101 VERSO (PG 2)'!P38</f>
        <v>15</v>
      </c>
      <c r="P28" s="436"/>
      <c r="Q28" s="436">
        <f>'FICHA 101 VERSO (PG 2)'!R38</f>
        <v>45</v>
      </c>
      <c r="R28" s="436"/>
      <c r="S28" s="436">
        <f>'FICHA 101 VERSO (PG 2)'!T38</f>
        <v>730</v>
      </c>
      <c r="T28" s="436"/>
      <c r="U28" s="436">
        <f>'FICHA 101 VERSO (PG 2)'!V38</f>
        <v>61</v>
      </c>
      <c r="V28" s="436"/>
      <c r="W28" s="436">
        <f>'FICHA 101 VERSO (PG 2)'!X38</f>
        <v>151</v>
      </c>
      <c r="X28" s="436"/>
      <c r="Y28" s="437">
        <f>'FICHA 101 VERSO (PG 2)'!Z38</f>
        <v>0</v>
      </c>
      <c r="Z28" s="438"/>
      <c r="AA28" s="437">
        <f>'FICHA 101 VERSO (PG 2)'!AC38</f>
        <v>37</v>
      </c>
      <c r="AB28" s="439"/>
      <c r="AC28" s="439"/>
      <c r="AD28" s="438"/>
      <c r="AE28" s="266">
        <f>'FICHA 101 VERSO (PG 2)'!AF38</f>
        <v>3075</v>
      </c>
      <c r="AF28" s="225"/>
      <c r="AG28" s="223">
        <f>'FICHA 101 VERSO (PG 2)'!AI38</f>
        <v>3075</v>
      </c>
      <c r="AH28" s="223"/>
      <c r="AI28" s="224">
        <f>'FICHA 101 VERSO (PG 2)'!AL38</f>
        <v>3129</v>
      </c>
      <c r="AJ28" s="225"/>
      <c r="AK28" s="223">
        <f>'FICHA 101 VERSO (PG 2)'!AO38</f>
        <v>3092</v>
      </c>
      <c r="AL28" s="223"/>
      <c r="AM28" s="223">
        <f>'FICHA 101 VERSO (PG 2)'!AR38</f>
        <v>3075</v>
      </c>
      <c r="AN28" s="223"/>
      <c r="AO28" s="183" t="s">
        <v>95</v>
      </c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5"/>
    </row>
    <row r="29" spans="1:58" ht="12.75" customHeight="1" x14ac:dyDescent="0.2">
      <c r="B29" s="140"/>
      <c r="C29" s="141"/>
      <c r="E29" s="171" t="str">
        <f>IF(B29&lt;&gt;"",YEAR(B29),"")</f>
        <v/>
      </c>
      <c r="F29" s="172"/>
      <c r="G29" s="214">
        <f>IF(B29&lt;&gt;"",C29-B29+1,0)</f>
        <v>0</v>
      </c>
      <c r="H29" s="215"/>
      <c r="I29" s="156"/>
      <c r="J29" s="157"/>
      <c r="K29" s="156"/>
      <c r="L29" s="157"/>
      <c r="M29" s="156"/>
      <c r="N29" s="157"/>
      <c r="O29" s="202"/>
      <c r="P29" s="202"/>
      <c r="Q29" s="202"/>
      <c r="R29" s="202"/>
      <c r="S29" s="199"/>
      <c r="T29" s="199"/>
      <c r="U29" s="202"/>
      <c r="V29" s="202"/>
      <c r="W29" s="202"/>
      <c r="X29" s="202"/>
      <c r="Y29" s="156"/>
      <c r="Z29" s="157"/>
      <c r="AA29" s="156"/>
      <c r="AB29" s="188"/>
      <c r="AC29" s="188"/>
      <c r="AD29" s="157"/>
      <c r="AE29" s="203">
        <f>IF(G29&lt;&gt;0,(G29)-(I29+K29+M29+O29+Q29+S29+U29+W29)+AE28,AE28)</f>
        <v>3075</v>
      </c>
      <c r="AF29" s="170"/>
      <c r="AG29" s="169">
        <f>AE29</f>
        <v>3075</v>
      </c>
      <c r="AH29" s="170"/>
      <c r="AI29" s="169">
        <f>(G29+AA29+AI28)-(K29+M29+Q29+S29+U29+W29)</f>
        <v>3129</v>
      </c>
      <c r="AJ29" s="170"/>
      <c r="AK29" s="169">
        <f>(G29+AK28)-(K29+M29+Q29+S29+U29+W29+Y29)</f>
        <v>3092</v>
      </c>
      <c r="AL29" s="170"/>
      <c r="AM29" s="169">
        <f>AE29</f>
        <v>3075</v>
      </c>
      <c r="AN29" s="170"/>
      <c r="AO29" s="180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2"/>
    </row>
    <row r="30" spans="1:58" x14ac:dyDescent="0.2">
      <c r="B30" s="137">
        <v>41275</v>
      </c>
      <c r="C30" s="137">
        <v>41639</v>
      </c>
      <c r="E30" s="171">
        <f t="shared" ref="E30:E58" si="0">IF(B30&lt;&gt;"",YEAR(B30),"")</f>
        <v>2013</v>
      </c>
      <c r="F30" s="172"/>
      <c r="G30" s="214">
        <f>IF(B30&lt;&gt;"",C30-B30+1,0)</f>
        <v>365</v>
      </c>
      <c r="H30" s="215"/>
      <c r="I30" s="156"/>
      <c r="J30" s="157"/>
      <c r="K30" s="156"/>
      <c r="L30" s="157"/>
      <c r="M30" s="156"/>
      <c r="N30" s="157"/>
      <c r="O30" s="156"/>
      <c r="P30" s="157"/>
      <c r="Q30" s="202"/>
      <c r="R30" s="202"/>
      <c r="S30" s="199"/>
      <c r="T30" s="199"/>
      <c r="U30" s="202"/>
      <c r="V30" s="202"/>
      <c r="W30" s="202"/>
      <c r="X30" s="202"/>
      <c r="Y30" s="156">
        <v>181</v>
      </c>
      <c r="Z30" s="157"/>
      <c r="AA30" s="156"/>
      <c r="AB30" s="188"/>
      <c r="AC30" s="188"/>
      <c r="AD30" s="157"/>
      <c r="AE30" s="203">
        <f t="shared" ref="AE30:AE58" si="1">IF(G30&lt;&gt;0,(G30)-(I30+K30+M30+O30+Q30+S30+U30+W30)+AE29,AE29)</f>
        <v>3440</v>
      </c>
      <c r="AF30" s="170"/>
      <c r="AG30" s="169">
        <f t="shared" ref="AG30:AG57" si="2">AE30</f>
        <v>3440</v>
      </c>
      <c r="AH30" s="170"/>
      <c r="AI30" s="169">
        <f>(G30+AA30+AI29)-(K30+M30+Q30+S30+U30+W30)</f>
        <v>3494</v>
      </c>
      <c r="AJ30" s="170"/>
      <c r="AK30" s="169">
        <f t="shared" ref="AK30:AK58" si="3">(G30+AK29)-(K30+M30+Q30+S30+U30+W30+Y30)</f>
        <v>3276</v>
      </c>
      <c r="AL30" s="170"/>
      <c r="AM30" s="169">
        <f t="shared" ref="AM30:AM58" si="4">AE30</f>
        <v>3440</v>
      </c>
      <c r="AN30" s="170"/>
      <c r="AO30" s="180" t="s">
        <v>249</v>
      </c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2"/>
    </row>
    <row r="31" spans="1:58" ht="12.75" customHeight="1" x14ac:dyDescent="0.2">
      <c r="B31" s="137"/>
      <c r="C31" s="137"/>
      <c r="E31" s="171" t="str">
        <f t="shared" si="0"/>
        <v/>
      </c>
      <c r="F31" s="172"/>
      <c r="G31" s="214">
        <f t="shared" ref="G31:G57" si="5">IF(B31&lt;&gt;"",C31-B31+1,0)</f>
        <v>0</v>
      </c>
      <c r="H31" s="215"/>
      <c r="I31" s="156"/>
      <c r="J31" s="157"/>
      <c r="K31" s="156"/>
      <c r="L31" s="157"/>
      <c r="M31" s="156"/>
      <c r="N31" s="157"/>
      <c r="O31" s="202"/>
      <c r="P31" s="202"/>
      <c r="Q31" s="202"/>
      <c r="R31" s="202"/>
      <c r="S31" s="199"/>
      <c r="T31" s="199"/>
      <c r="U31" s="202"/>
      <c r="V31" s="202"/>
      <c r="W31" s="202"/>
      <c r="X31" s="202"/>
      <c r="Y31" s="156"/>
      <c r="Z31" s="157"/>
      <c r="AA31" s="156"/>
      <c r="AB31" s="188"/>
      <c r="AC31" s="188"/>
      <c r="AD31" s="157"/>
      <c r="AE31" s="203">
        <f t="shared" si="1"/>
        <v>3440</v>
      </c>
      <c r="AF31" s="170"/>
      <c r="AG31" s="169">
        <f t="shared" si="2"/>
        <v>3440</v>
      </c>
      <c r="AH31" s="170"/>
      <c r="AI31" s="169">
        <f t="shared" ref="AI31:AI58" si="6">(G31+AA31+AI30)-(K31+M31+Q31+S31+U31+W31)</f>
        <v>3494</v>
      </c>
      <c r="AJ31" s="170"/>
      <c r="AK31" s="169">
        <f t="shared" si="3"/>
        <v>3276</v>
      </c>
      <c r="AL31" s="170"/>
      <c r="AM31" s="169">
        <f t="shared" si="4"/>
        <v>3440</v>
      </c>
      <c r="AN31" s="170"/>
      <c r="AO31" s="153" t="s">
        <v>250</v>
      </c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5"/>
    </row>
    <row r="32" spans="1:58" x14ac:dyDescent="0.2">
      <c r="B32" s="137"/>
      <c r="C32" s="137"/>
      <c r="E32" s="171" t="str">
        <f t="shared" si="0"/>
        <v/>
      </c>
      <c r="F32" s="172"/>
      <c r="G32" s="214">
        <f t="shared" si="5"/>
        <v>0</v>
      </c>
      <c r="H32" s="215"/>
      <c r="I32" s="156"/>
      <c r="J32" s="157"/>
      <c r="K32" s="156"/>
      <c r="L32" s="157"/>
      <c r="M32" s="156"/>
      <c r="N32" s="157"/>
      <c r="O32" s="156"/>
      <c r="P32" s="157"/>
      <c r="Q32" s="202"/>
      <c r="R32" s="202"/>
      <c r="S32" s="199"/>
      <c r="T32" s="199"/>
      <c r="U32" s="202"/>
      <c r="V32" s="202"/>
      <c r="W32" s="202"/>
      <c r="X32" s="202"/>
      <c r="Y32" s="156"/>
      <c r="Z32" s="157"/>
      <c r="AA32" s="156"/>
      <c r="AB32" s="188"/>
      <c r="AC32" s="188"/>
      <c r="AD32" s="157"/>
      <c r="AE32" s="203">
        <f t="shared" si="1"/>
        <v>3440</v>
      </c>
      <c r="AF32" s="170"/>
      <c r="AG32" s="169">
        <f t="shared" si="2"/>
        <v>3440</v>
      </c>
      <c r="AH32" s="170"/>
      <c r="AI32" s="169">
        <f t="shared" si="6"/>
        <v>3494</v>
      </c>
      <c r="AJ32" s="170"/>
      <c r="AK32" s="169">
        <f t="shared" si="3"/>
        <v>3276</v>
      </c>
      <c r="AL32" s="170"/>
      <c r="AM32" s="169">
        <f t="shared" si="4"/>
        <v>3440</v>
      </c>
      <c r="AN32" s="170"/>
      <c r="AO32" s="153" t="s">
        <v>253</v>
      </c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5"/>
    </row>
    <row r="33" spans="2:58" x14ac:dyDescent="0.2">
      <c r="B33" s="137"/>
      <c r="C33" s="137"/>
      <c r="E33" s="171" t="str">
        <f t="shared" si="0"/>
        <v/>
      </c>
      <c r="F33" s="172"/>
      <c r="G33" s="214">
        <f t="shared" si="5"/>
        <v>0</v>
      </c>
      <c r="H33" s="215"/>
      <c r="I33" s="156"/>
      <c r="J33" s="157"/>
      <c r="K33" s="156"/>
      <c r="L33" s="157"/>
      <c r="M33" s="156"/>
      <c r="N33" s="157"/>
      <c r="O33" s="202"/>
      <c r="P33" s="202"/>
      <c r="Q33" s="202"/>
      <c r="R33" s="202"/>
      <c r="S33" s="199"/>
      <c r="T33" s="199"/>
      <c r="U33" s="202"/>
      <c r="V33" s="202"/>
      <c r="W33" s="202"/>
      <c r="X33" s="202"/>
      <c r="Y33" s="156"/>
      <c r="Z33" s="157"/>
      <c r="AA33" s="156"/>
      <c r="AB33" s="188"/>
      <c r="AC33" s="188"/>
      <c r="AD33" s="157"/>
      <c r="AE33" s="203">
        <f t="shared" si="1"/>
        <v>3440</v>
      </c>
      <c r="AF33" s="170"/>
      <c r="AG33" s="169">
        <f t="shared" si="2"/>
        <v>3440</v>
      </c>
      <c r="AH33" s="170"/>
      <c r="AI33" s="169">
        <f t="shared" si="6"/>
        <v>3494</v>
      </c>
      <c r="AJ33" s="170"/>
      <c r="AK33" s="169">
        <f t="shared" si="3"/>
        <v>3276</v>
      </c>
      <c r="AL33" s="170"/>
      <c r="AM33" s="169">
        <f t="shared" si="4"/>
        <v>3440</v>
      </c>
      <c r="AN33" s="170"/>
      <c r="AO33" s="153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5"/>
    </row>
    <row r="34" spans="2:58" ht="12.75" customHeight="1" x14ac:dyDescent="0.2">
      <c r="B34" s="137">
        <v>41640</v>
      </c>
      <c r="C34" s="137">
        <v>42004</v>
      </c>
      <c r="E34" s="171">
        <f t="shared" si="0"/>
        <v>2014</v>
      </c>
      <c r="F34" s="172"/>
      <c r="G34" s="214">
        <f t="shared" si="5"/>
        <v>365</v>
      </c>
      <c r="H34" s="215"/>
      <c r="I34" s="156"/>
      <c r="J34" s="157"/>
      <c r="K34" s="156"/>
      <c r="L34" s="157"/>
      <c r="M34" s="156"/>
      <c r="N34" s="157"/>
      <c r="O34" s="156"/>
      <c r="P34" s="157"/>
      <c r="Q34" s="202"/>
      <c r="R34" s="202"/>
      <c r="S34" s="199"/>
      <c r="T34" s="199"/>
      <c r="U34" s="202"/>
      <c r="V34" s="202"/>
      <c r="W34" s="202"/>
      <c r="X34" s="202"/>
      <c r="Y34" s="156">
        <v>333</v>
      </c>
      <c r="Z34" s="157"/>
      <c r="AA34" s="156"/>
      <c r="AB34" s="188"/>
      <c r="AC34" s="188"/>
      <c r="AD34" s="157"/>
      <c r="AE34" s="203">
        <f t="shared" si="1"/>
        <v>3805</v>
      </c>
      <c r="AF34" s="170"/>
      <c r="AG34" s="169">
        <f t="shared" si="2"/>
        <v>3805</v>
      </c>
      <c r="AH34" s="170"/>
      <c r="AI34" s="169">
        <f t="shared" si="6"/>
        <v>3859</v>
      </c>
      <c r="AJ34" s="170"/>
      <c r="AK34" s="169">
        <f t="shared" si="3"/>
        <v>3308</v>
      </c>
      <c r="AL34" s="170"/>
      <c r="AM34" s="169">
        <f t="shared" si="4"/>
        <v>3805</v>
      </c>
      <c r="AN34" s="170"/>
      <c r="AO34" s="180" t="s">
        <v>251</v>
      </c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2"/>
    </row>
    <row r="35" spans="2:58" ht="12.75" customHeight="1" x14ac:dyDescent="0.2">
      <c r="B35" s="137"/>
      <c r="C35" s="137"/>
      <c r="E35" s="171" t="str">
        <f t="shared" si="0"/>
        <v/>
      </c>
      <c r="F35" s="172"/>
      <c r="G35" s="214">
        <f t="shared" si="5"/>
        <v>0</v>
      </c>
      <c r="H35" s="215"/>
      <c r="I35" s="156"/>
      <c r="J35" s="157"/>
      <c r="K35" s="156"/>
      <c r="L35" s="157"/>
      <c r="M35" s="156"/>
      <c r="N35" s="157"/>
      <c r="O35" s="202"/>
      <c r="P35" s="202"/>
      <c r="Q35" s="202"/>
      <c r="R35" s="202"/>
      <c r="S35" s="199"/>
      <c r="T35" s="199"/>
      <c r="U35" s="202"/>
      <c r="V35" s="202"/>
      <c r="W35" s="202"/>
      <c r="X35" s="202"/>
      <c r="Y35" s="156"/>
      <c r="Z35" s="157"/>
      <c r="AA35" s="156"/>
      <c r="AB35" s="188"/>
      <c r="AC35" s="188"/>
      <c r="AD35" s="157"/>
      <c r="AE35" s="203">
        <f t="shared" si="1"/>
        <v>3805</v>
      </c>
      <c r="AF35" s="170"/>
      <c r="AG35" s="169">
        <f t="shared" si="2"/>
        <v>3805</v>
      </c>
      <c r="AH35" s="170"/>
      <c r="AI35" s="169">
        <f t="shared" si="6"/>
        <v>3859</v>
      </c>
      <c r="AJ35" s="170"/>
      <c r="AK35" s="169">
        <f t="shared" si="3"/>
        <v>3308</v>
      </c>
      <c r="AL35" s="170"/>
      <c r="AM35" s="169">
        <f t="shared" si="4"/>
        <v>3805</v>
      </c>
      <c r="AN35" s="170"/>
      <c r="AO35" s="153" t="s">
        <v>252</v>
      </c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5"/>
    </row>
    <row r="36" spans="2:58" x14ac:dyDescent="0.2">
      <c r="B36" s="137"/>
      <c r="C36" s="142"/>
      <c r="E36" s="171" t="str">
        <f t="shared" si="0"/>
        <v/>
      </c>
      <c r="F36" s="172"/>
      <c r="G36" s="214">
        <f t="shared" si="5"/>
        <v>0</v>
      </c>
      <c r="H36" s="215"/>
      <c r="I36" s="156"/>
      <c r="J36" s="157"/>
      <c r="K36" s="156"/>
      <c r="L36" s="157"/>
      <c r="M36" s="156"/>
      <c r="N36" s="157"/>
      <c r="O36" s="156"/>
      <c r="P36" s="157"/>
      <c r="Q36" s="202"/>
      <c r="R36" s="202"/>
      <c r="S36" s="199"/>
      <c r="T36" s="199"/>
      <c r="U36" s="202"/>
      <c r="V36" s="202"/>
      <c r="W36" s="202"/>
      <c r="X36" s="202"/>
      <c r="Y36" s="156"/>
      <c r="Z36" s="157"/>
      <c r="AA36" s="156"/>
      <c r="AB36" s="188"/>
      <c r="AC36" s="188"/>
      <c r="AD36" s="157"/>
      <c r="AE36" s="203">
        <f t="shared" si="1"/>
        <v>3805</v>
      </c>
      <c r="AF36" s="170"/>
      <c r="AG36" s="169">
        <f t="shared" si="2"/>
        <v>3805</v>
      </c>
      <c r="AH36" s="170"/>
      <c r="AI36" s="169">
        <f t="shared" si="6"/>
        <v>3859</v>
      </c>
      <c r="AJ36" s="170"/>
      <c r="AK36" s="169">
        <f t="shared" si="3"/>
        <v>3308</v>
      </c>
      <c r="AL36" s="170"/>
      <c r="AM36" s="169">
        <f t="shared" si="4"/>
        <v>3805</v>
      </c>
      <c r="AN36" s="170"/>
      <c r="AO36" s="153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5"/>
    </row>
    <row r="37" spans="2:58" x14ac:dyDescent="0.2">
      <c r="B37" s="137">
        <v>42005</v>
      </c>
      <c r="C37" s="137">
        <v>42369</v>
      </c>
      <c r="E37" s="171">
        <f t="shared" si="0"/>
        <v>2015</v>
      </c>
      <c r="F37" s="172"/>
      <c r="G37" s="214">
        <f t="shared" si="5"/>
        <v>365</v>
      </c>
      <c r="H37" s="215"/>
      <c r="I37" s="156"/>
      <c r="J37" s="157"/>
      <c r="K37" s="156"/>
      <c r="L37" s="157"/>
      <c r="M37" s="156"/>
      <c r="N37" s="157"/>
      <c r="O37" s="202"/>
      <c r="P37" s="202"/>
      <c r="Q37" s="202"/>
      <c r="R37" s="202"/>
      <c r="S37" s="199"/>
      <c r="T37" s="199"/>
      <c r="U37" s="202"/>
      <c r="V37" s="202"/>
      <c r="W37" s="202"/>
      <c r="X37" s="202"/>
      <c r="Y37" s="156"/>
      <c r="Z37" s="157"/>
      <c r="AA37" s="156"/>
      <c r="AB37" s="188"/>
      <c r="AC37" s="188"/>
      <c r="AD37" s="157"/>
      <c r="AE37" s="203">
        <f t="shared" si="1"/>
        <v>4170</v>
      </c>
      <c r="AF37" s="170"/>
      <c r="AG37" s="169">
        <f t="shared" si="2"/>
        <v>4170</v>
      </c>
      <c r="AH37" s="170"/>
      <c r="AI37" s="169">
        <f t="shared" si="6"/>
        <v>4224</v>
      </c>
      <c r="AJ37" s="170"/>
      <c r="AK37" s="169">
        <f t="shared" si="3"/>
        <v>3673</v>
      </c>
      <c r="AL37" s="170"/>
      <c r="AM37" s="169">
        <f t="shared" si="4"/>
        <v>4170</v>
      </c>
      <c r="AN37" s="170"/>
      <c r="AO37" s="153" t="s">
        <v>259</v>
      </c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5"/>
    </row>
    <row r="38" spans="2:58" ht="12.75" customHeight="1" x14ac:dyDescent="0.2">
      <c r="B38" s="137"/>
      <c r="C38" s="137"/>
      <c r="E38" s="171" t="str">
        <f t="shared" si="0"/>
        <v/>
      </c>
      <c r="F38" s="172"/>
      <c r="G38" s="214">
        <f t="shared" si="5"/>
        <v>0</v>
      </c>
      <c r="H38" s="215"/>
      <c r="I38" s="156"/>
      <c r="J38" s="157"/>
      <c r="K38" s="156"/>
      <c r="L38" s="157"/>
      <c r="M38" s="156"/>
      <c r="N38" s="157"/>
      <c r="O38" s="156"/>
      <c r="P38" s="157"/>
      <c r="Q38" s="202"/>
      <c r="R38" s="202"/>
      <c r="S38" s="199"/>
      <c r="T38" s="199"/>
      <c r="U38" s="202"/>
      <c r="V38" s="202"/>
      <c r="W38" s="202"/>
      <c r="X38" s="202"/>
      <c r="Y38" s="156"/>
      <c r="Z38" s="157"/>
      <c r="AA38" s="156"/>
      <c r="AB38" s="188"/>
      <c r="AC38" s="188"/>
      <c r="AD38" s="157"/>
      <c r="AE38" s="203">
        <f t="shared" si="1"/>
        <v>4170</v>
      </c>
      <c r="AF38" s="170"/>
      <c r="AG38" s="169">
        <f t="shared" si="2"/>
        <v>4170</v>
      </c>
      <c r="AH38" s="170"/>
      <c r="AI38" s="169">
        <f t="shared" si="6"/>
        <v>4224</v>
      </c>
      <c r="AJ38" s="170"/>
      <c r="AK38" s="169">
        <f t="shared" si="3"/>
        <v>3673</v>
      </c>
      <c r="AL38" s="170"/>
      <c r="AM38" s="169">
        <f t="shared" si="4"/>
        <v>4170</v>
      </c>
      <c r="AN38" s="170"/>
      <c r="AO38" s="153" t="s">
        <v>221</v>
      </c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5"/>
    </row>
    <row r="39" spans="2:58" ht="12.75" customHeight="1" x14ac:dyDescent="0.2">
      <c r="B39" s="137"/>
      <c r="C39" s="137"/>
      <c r="E39" s="171" t="str">
        <f t="shared" si="0"/>
        <v/>
      </c>
      <c r="F39" s="172"/>
      <c r="G39" s="214">
        <f t="shared" si="5"/>
        <v>0</v>
      </c>
      <c r="H39" s="215"/>
      <c r="I39" s="156"/>
      <c r="J39" s="157"/>
      <c r="K39" s="156"/>
      <c r="L39" s="157"/>
      <c r="M39" s="156"/>
      <c r="N39" s="157"/>
      <c r="O39" s="202"/>
      <c r="P39" s="202"/>
      <c r="Q39" s="202"/>
      <c r="R39" s="202"/>
      <c r="S39" s="199"/>
      <c r="T39" s="199"/>
      <c r="U39" s="202"/>
      <c r="V39" s="202"/>
      <c r="W39" s="202"/>
      <c r="X39" s="202"/>
      <c r="Y39" s="156"/>
      <c r="Z39" s="157"/>
      <c r="AA39" s="156"/>
      <c r="AB39" s="188"/>
      <c r="AC39" s="188"/>
      <c r="AD39" s="157"/>
      <c r="AE39" s="203">
        <f t="shared" si="1"/>
        <v>4170</v>
      </c>
      <c r="AF39" s="170"/>
      <c r="AG39" s="169">
        <f t="shared" si="2"/>
        <v>4170</v>
      </c>
      <c r="AH39" s="170"/>
      <c r="AI39" s="169">
        <f t="shared" si="6"/>
        <v>4224</v>
      </c>
      <c r="AJ39" s="170"/>
      <c r="AK39" s="169">
        <f t="shared" si="3"/>
        <v>3673</v>
      </c>
      <c r="AL39" s="170"/>
      <c r="AM39" s="169">
        <f t="shared" si="4"/>
        <v>4170</v>
      </c>
      <c r="AN39" s="170"/>
      <c r="AO39" s="153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5"/>
    </row>
    <row r="40" spans="2:58" x14ac:dyDescent="0.2">
      <c r="B40" s="137">
        <v>42370</v>
      </c>
      <c r="C40" s="137">
        <v>42735</v>
      </c>
      <c r="E40" s="171">
        <f t="shared" si="0"/>
        <v>2016</v>
      </c>
      <c r="F40" s="172"/>
      <c r="G40" s="214">
        <f t="shared" si="5"/>
        <v>366</v>
      </c>
      <c r="H40" s="215"/>
      <c r="I40" s="156"/>
      <c r="J40" s="157"/>
      <c r="K40" s="156"/>
      <c r="L40" s="157"/>
      <c r="M40" s="156"/>
      <c r="N40" s="157"/>
      <c r="O40" s="156"/>
      <c r="P40" s="157"/>
      <c r="Q40" s="202"/>
      <c r="R40" s="202"/>
      <c r="S40" s="199"/>
      <c r="T40" s="199"/>
      <c r="U40" s="202"/>
      <c r="V40" s="202"/>
      <c r="W40" s="202"/>
      <c r="X40" s="202"/>
      <c r="Y40" s="156">
        <v>122</v>
      </c>
      <c r="Z40" s="157"/>
      <c r="AA40" s="156"/>
      <c r="AB40" s="188"/>
      <c r="AC40" s="188"/>
      <c r="AD40" s="157"/>
      <c r="AE40" s="203">
        <f t="shared" si="1"/>
        <v>4536</v>
      </c>
      <c r="AF40" s="170"/>
      <c r="AG40" s="169">
        <f t="shared" si="2"/>
        <v>4536</v>
      </c>
      <c r="AH40" s="170"/>
      <c r="AI40" s="169">
        <f t="shared" si="6"/>
        <v>4590</v>
      </c>
      <c r="AJ40" s="170"/>
      <c r="AK40" s="169">
        <f t="shared" si="3"/>
        <v>3917</v>
      </c>
      <c r="AL40" s="170"/>
      <c r="AM40" s="169">
        <f t="shared" si="4"/>
        <v>4536</v>
      </c>
      <c r="AN40" s="170"/>
      <c r="AO40" s="153" t="s">
        <v>255</v>
      </c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5"/>
    </row>
    <row r="41" spans="2:58" ht="12.75" customHeight="1" x14ac:dyDescent="0.2">
      <c r="B41" s="137"/>
      <c r="C41" s="137"/>
      <c r="E41" s="171" t="str">
        <f t="shared" si="0"/>
        <v/>
      </c>
      <c r="F41" s="172"/>
      <c r="G41" s="214">
        <f t="shared" si="5"/>
        <v>0</v>
      </c>
      <c r="H41" s="215"/>
      <c r="I41" s="156"/>
      <c r="J41" s="157"/>
      <c r="K41" s="156"/>
      <c r="L41" s="157"/>
      <c r="M41" s="156"/>
      <c r="N41" s="157"/>
      <c r="O41" s="202"/>
      <c r="P41" s="202"/>
      <c r="Q41" s="202"/>
      <c r="R41" s="202"/>
      <c r="S41" s="199"/>
      <c r="T41" s="199"/>
      <c r="U41" s="202"/>
      <c r="V41" s="202"/>
      <c r="W41" s="202"/>
      <c r="X41" s="202"/>
      <c r="Y41" s="156"/>
      <c r="Z41" s="157"/>
      <c r="AA41" s="156"/>
      <c r="AB41" s="188"/>
      <c r="AC41" s="188"/>
      <c r="AD41" s="157"/>
      <c r="AE41" s="203">
        <f t="shared" si="1"/>
        <v>4536</v>
      </c>
      <c r="AF41" s="170"/>
      <c r="AG41" s="169">
        <f t="shared" si="2"/>
        <v>4536</v>
      </c>
      <c r="AH41" s="170"/>
      <c r="AI41" s="169">
        <f t="shared" si="6"/>
        <v>4590</v>
      </c>
      <c r="AJ41" s="170"/>
      <c r="AK41" s="169">
        <f t="shared" si="3"/>
        <v>3917</v>
      </c>
      <c r="AL41" s="170"/>
      <c r="AM41" s="169">
        <f t="shared" si="4"/>
        <v>4536</v>
      </c>
      <c r="AN41" s="170"/>
      <c r="AO41" s="153" t="s">
        <v>256</v>
      </c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5"/>
    </row>
    <row r="42" spans="2:58" ht="12.75" customHeight="1" x14ac:dyDescent="0.2">
      <c r="B42" s="137"/>
      <c r="C42" s="137"/>
      <c r="E42" s="171" t="str">
        <f t="shared" si="0"/>
        <v/>
      </c>
      <c r="F42" s="172"/>
      <c r="G42" s="214">
        <f t="shared" si="5"/>
        <v>0</v>
      </c>
      <c r="H42" s="215"/>
      <c r="I42" s="156"/>
      <c r="J42" s="157"/>
      <c r="K42" s="156"/>
      <c r="L42" s="157"/>
      <c r="M42" s="156"/>
      <c r="N42" s="157"/>
      <c r="O42" s="156"/>
      <c r="P42" s="157"/>
      <c r="Q42" s="156"/>
      <c r="R42" s="157"/>
      <c r="S42" s="200"/>
      <c r="T42" s="201"/>
      <c r="U42" s="156"/>
      <c r="V42" s="157"/>
      <c r="W42" s="156"/>
      <c r="X42" s="157"/>
      <c r="Y42" s="156"/>
      <c r="Z42" s="157"/>
      <c r="AA42" s="156"/>
      <c r="AB42" s="188"/>
      <c r="AC42" s="188"/>
      <c r="AD42" s="157"/>
      <c r="AE42" s="203">
        <f t="shared" si="1"/>
        <v>4536</v>
      </c>
      <c r="AF42" s="170"/>
      <c r="AG42" s="169">
        <f t="shared" si="2"/>
        <v>4536</v>
      </c>
      <c r="AH42" s="170"/>
      <c r="AI42" s="169">
        <f t="shared" si="6"/>
        <v>4590</v>
      </c>
      <c r="AJ42" s="170"/>
      <c r="AK42" s="169">
        <f t="shared" si="3"/>
        <v>3917</v>
      </c>
      <c r="AL42" s="170"/>
      <c r="AM42" s="169">
        <f t="shared" si="4"/>
        <v>4536</v>
      </c>
      <c r="AN42" s="170"/>
      <c r="AO42" s="153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5"/>
    </row>
    <row r="43" spans="2:58" x14ac:dyDescent="0.2">
      <c r="B43" s="137"/>
      <c r="C43" s="142"/>
      <c r="E43" s="171" t="str">
        <f t="shared" si="0"/>
        <v/>
      </c>
      <c r="F43" s="172"/>
      <c r="G43" s="214">
        <f t="shared" si="5"/>
        <v>0</v>
      </c>
      <c r="H43" s="215"/>
      <c r="I43" s="156"/>
      <c r="J43" s="157"/>
      <c r="K43" s="156"/>
      <c r="L43" s="157"/>
      <c r="M43" s="156"/>
      <c r="N43" s="157"/>
      <c r="O43" s="202"/>
      <c r="P43" s="202"/>
      <c r="Q43" s="202"/>
      <c r="R43" s="202"/>
      <c r="S43" s="199"/>
      <c r="T43" s="199"/>
      <c r="U43" s="202"/>
      <c r="V43" s="202"/>
      <c r="W43" s="202"/>
      <c r="X43" s="202"/>
      <c r="Y43" s="156"/>
      <c r="Z43" s="157"/>
      <c r="AA43" s="156"/>
      <c r="AB43" s="188"/>
      <c r="AC43" s="188"/>
      <c r="AD43" s="157"/>
      <c r="AE43" s="203">
        <f t="shared" si="1"/>
        <v>4536</v>
      </c>
      <c r="AF43" s="170"/>
      <c r="AG43" s="169">
        <f t="shared" si="2"/>
        <v>4536</v>
      </c>
      <c r="AH43" s="170"/>
      <c r="AI43" s="169">
        <f t="shared" si="6"/>
        <v>4590</v>
      </c>
      <c r="AJ43" s="170"/>
      <c r="AK43" s="169">
        <f t="shared" si="3"/>
        <v>3917</v>
      </c>
      <c r="AL43" s="170"/>
      <c r="AM43" s="169">
        <f t="shared" si="4"/>
        <v>4536</v>
      </c>
      <c r="AN43" s="170"/>
      <c r="AO43" s="153" t="s">
        <v>257</v>
      </c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5"/>
    </row>
    <row r="44" spans="2:58" x14ac:dyDescent="0.2">
      <c r="B44" s="137"/>
      <c r="C44" s="137"/>
      <c r="E44" s="171" t="str">
        <f t="shared" si="0"/>
        <v/>
      </c>
      <c r="F44" s="172"/>
      <c r="G44" s="214">
        <f t="shared" si="5"/>
        <v>0</v>
      </c>
      <c r="H44" s="215"/>
      <c r="I44" s="156"/>
      <c r="J44" s="157"/>
      <c r="K44" s="156"/>
      <c r="L44" s="157"/>
      <c r="M44" s="156"/>
      <c r="N44" s="157"/>
      <c r="O44" s="156"/>
      <c r="P44" s="157"/>
      <c r="Q44" s="202"/>
      <c r="R44" s="202"/>
      <c r="S44" s="199"/>
      <c r="T44" s="199"/>
      <c r="U44" s="202"/>
      <c r="V44" s="202"/>
      <c r="W44" s="202"/>
      <c r="X44" s="202"/>
      <c r="Y44" s="156"/>
      <c r="Z44" s="157"/>
      <c r="AA44" s="156"/>
      <c r="AB44" s="188"/>
      <c r="AC44" s="188"/>
      <c r="AD44" s="157"/>
      <c r="AE44" s="203">
        <f t="shared" si="1"/>
        <v>4536</v>
      </c>
      <c r="AF44" s="170"/>
      <c r="AG44" s="169">
        <f t="shared" si="2"/>
        <v>4536</v>
      </c>
      <c r="AH44" s="170"/>
      <c r="AI44" s="169">
        <f t="shared" si="6"/>
        <v>4590</v>
      </c>
      <c r="AJ44" s="170"/>
      <c r="AK44" s="169">
        <f t="shared" si="3"/>
        <v>3917</v>
      </c>
      <c r="AL44" s="170"/>
      <c r="AM44" s="169">
        <f t="shared" si="4"/>
        <v>4536</v>
      </c>
      <c r="AN44" s="170"/>
      <c r="AO44" s="153" t="s">
        <v>258</v>
      </c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5"/>
    </row>
    <row r="45" spans="2:58" x14ac:dyDescent="0.2">
      <c r="B45" s="137"/>
      <c r="C45" s="137"/>
      <c r="E45" s="171" t="str">
        <f t="shared" si="0"/>
        <v/>
      </c>
      <c r="F45" s="172"/>
      <c r="G45" s="214">
        <f t="shared" si="5"/>
        <v>0</v>
      </c>
      <c r="H45" s="215"/>
      <c r="I45" s="156"/>
      <c r="J45" s="157"/>
      <c r="K45" s="156"/>
      <c r="L45" s="157"/>
      <c r="M45" s="156"/>
      <c r="N45" s="157"/>
      <c r="O45" s="202"/>
      <c r="P45" s="202"/>
      <c r="Q45" s="202"/>
      <c r="R45" s="202"/>
      <c r="S45" s="199"/>
      <c r="T45" s="199"/>
      <c r="U45" s="202"/>
      <c r="V45" s="202"/>
      <c r="W45" s="202"/>
      <c r="X45" s="202"/>
      <c r="Y45" s="156"/>
      <c r="Z45" s="157"/>
      <c r="AA45" s="156"/>
      <c r="AB45" s="188"/>
      <c r="AC45" s="188"/>
      <c r="AD45" s="157"/>
      <c r="AE45" s="203">
        <f t="shared" si="1"/>
        <v>4536</v>
      </c>
      <c r="AF45" s="170"/>
      <c r="AG45" s="169">
        <f t="shared" si="2"/>
        <v>4536</v>
      </c>
      <c r="AH45" s="170"/>
      <c r="AI45" s="169">
        <f t="shared" si="6"/>
        <v>4590</v>
      </c>
      <c r="AJ45" s="170"/>
      <c r="AK45" s="169">
        <f t="shared" si="3"/>
        <v>3917</v>
      </c>
      <c r="AL45" s="170"/>
      <c r="AM45" s="169">
        <f t="shared" si="4"/>
        <v>4536</v>
      </c>
      <c r="AN45" s="170"/>
      <c r="AO45" s="153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5"/>
    </row>
    <row r="46" spans="2:58" ht="12.75" customHeight="1" x14ac:dyDescent="0.2">
      <c r="B46" s="137"/>
      <c r="C46" s="137"/>
      <c r="E46" s="171" t="str">
        <f t="shared" si="0"/>
        <v/>
      </c>
      <c r="F46" s="172"/>
      <c r="G46" s="214">
        <f t="shared" si="5"/>
        <v>0</v>
      </c>
      <c r="H46" s="215"/>
      <c r="I46" s="156"/>
      <c r="J46" s="157"/>
      <c r="K46" s="156"/>
      <c r="L46" s="157"/>
      <c r="M46" s="156"/>
      <c r="N46" s="157"/>
      <c r="O46" s="156"/>
      <c r="P46" s="157"/>
      <c r="Q46" s="202"/>
      <c r="R46" s="202"/>
      <c r="S46" s="199"/>
      <c r="T46" s="199"/>
      <c r="U46" s="202"/>
      <c r="V46" s="202"/>
      <c r="W46" s="202"/>
      <c r="X46" s="202"/>
      <c r="Y46" s="156"/>
      <c r="Z46" s="157"/>
      <c r="AA46" s="156"/>
      <c r="AB46" s="188"/>
      <c r="AC46" s="188"/>
      <c r="AD46" s="157"/>
      <c r="AE46" s="203">
        <f t="shared" si="1"/>
        <v>4536</v>
      </c>
      <c r="AF46" s="170"/>
      <c r="AG46" s="169">
        <f t="shared" si="2"/>
        <v>4536</v>
      </c>
      <c r="AH46" s="170"/>
      <c r="AI46" s="169">
        <f t="shared" si="6"/>
        <v>4590</v>
      </c>
      <c r="AJ46" s="170"/>
      <c r="AK46" s="169">
        <f t="shared" si="3"/>
        <v>3917</v>
      </c>
      <c r="AL46" s="170"/>
      <c r="AM46" s="169">
        <f t="shared" si="4"/>
        <v>4536</v>
      </c>
      <c r="AN46" s="170"/>
      <c r="AO46" s="153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5"/>
    </row>
    <row r="47" spans="2:58" x14ac:dyDescent="0.2">
      <c r="B47" s="137"/>
      <c r="C47" s="137"/>
      <c r="E47" s="171" t="str">
        <f t="shared" si="0"/>
        <v/>
      </c>
      <c r="F47" s="172"/>
      <c r="G47" s="214">
        <f t="shared" si="5"/>
        <v>0</v>
      </c>
      <c r="H47" s="215"/>
      <c r="I47" s="156"/>
      <c r="J47" s="157"/>
      <c r="K47" s="156"/>
      <c r="L47" s="157"/>
      <c r="M47" s="156"/>
      <c r="N47" s="157"/>
      <c r="O47" s="202"/>
      <c r="P47" s="202"/>
      <c r="Q47" s="202"/>
      <c r="R47" s="202"/>
      <c r="S47" s="199"/>
      <c r="T47" s="199"/>
      <c r="U47" s="202"/>
      <c r="V47" s="202"/>
      <c r="W47" s="202"/>
      <c r="X47" s="202"/>
      <c r="Y47" s="156"/>
      <c r="Z47" s="157"/>
      <c r="AA47" s="156">
        <v>1000</v>
      </c>
      <c r="AB47" s="188"/>
      <c r="AC47" s="188"/>
      <c r="AD47" s="157"/>
      <c r="AE47" s="203">
        <f t="shared" si="1"/>
        <v>4536</v>
      </c>
      <c r="AF47" s="170"/>
      <c r="AG47" s="169">
        <f t="shared" si="2"/>
        <v>4536</v>
      </c>
      <c r="AH47" s="170"/>
      <c r="AI47" s="169">
        <f t="shared" si="6"/>
        <v>5590</v>
      </c>
      <c r="AJ47" s="170"/>
      <c r="AK47" s="169">
        <f t="shared" si="3"/>
        <v>3917</v>
      </c>
      <c r="AL47" s="170"/>
      <c r="AM47" s="169">
        <f t="shared" si="4"/>
        <v>4536</v>
      </c>
      <c r="AN47" s="170"/>
      <c r="AO47" s="153" t="s">
        <v>271</v>
      </c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5"/>
    </row>
    <row r="48" spans="2:58" x14ac:dyDescent="0.2">
      <c r="B48" s="137"/>
      <c r="C48" s="137"/>
      <c r="E48" s="171" t="str">
        <f t="shared" si="0"/>
        <v/>
      </c>
      <c r="F48" s="172"/>
      <c r="G48" s="214">
        <f t="shared" si="5"/>
        <v>0</v>
      </c>
      <c r="H48" s="215"/>
      <c r="I48" s="156"/>
      <c r="J48" s="157"/>
      <c r="K48" s="156"/>
      <c r="L48" s="157"/>
      <c r="M48" s="156"/>
      <c r="N48" s="157"/>
      <c r="O48" s="156"/>
      <c r="P48" s="157"/>
      <c r="Q48" s="202"/>
      <c r="R48" s="202"/>
      <c r="S48" s="199"/>
      <c r="T48" s="199"/>
      <c r="U48" s="202"/>
      <c r="V48" s="202"/>
      <c r="W48" s="202"/>
      <c r="X48" s="202"/>
      <c r="Y48" s="156"/>
      <c r="Z48" s="157"/>
      <c r="AA48" s="156"/>
      <c r="AB48" s="188"/>
      <c r="AC48" s="188"/>
      <c r="AD48" s="157"/>
      <c r="AE48" s="203">
        <f t="shared" si="1"/>
        <v>4536</v>
      </c>
      <c r="AF48" s="170"/>
      <c r="AG48" s="169">
        <f t="shared" si="2"/>
        <v>4536</v>
      </c>
      <c r="AH48" s="170"/>
      <c r="AI48" s="169">
        <f t="shared" si="6"/>
        <v>5590</v>
      </c>
      <c r="AJ48" s="170"/>
      <c r="AK48" s="169">
        <f t="shared" si="3"/>
        <v>3917</v>
      </c>
      <c r="AL48" s="170"/>
      <c r="AM48" s="169">
        <f t="shared" si="4"/>
        <v>4536</v>
      </c>
      <c r="AN48" s="170"/>
      <c r="AO48" s="153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5"/>
    </row>
    <row r="49" spans="2:58" x14ac:dyDescent="0.2">
      <c r="B49" s="137"/>
      <c r="C49" s="137"/>
      <c r="E49" s="171" t="str">
        <f t="shared" si="0"/>
        <v/>
      </c>
      <c r="F49" s="172"/>
      <c r="G49" s="214">
        <f t="shared" si="5"/>
        <v>0</v>
      </c>
      <c r="H49" s="215"/>
      <c r="I49" s="156"/>
      <c r="J49" s="157"/>
      <c r="K49" s="156"/>
      <c r="L49" s="157"/>
      <c r="M49" s="156"/>
      <c r="N49" s="157"/>
      <c r="O49" s="202"/>
      <c r="P49" s="202"/>
      <c r="Q49" s="202"/>
      <c r="R49" s="202"/>
      <c r="S49" s="199"/>
      <c r="T49" s="199"/>
      <c r="U49" s="202"/>
      <c r="V49" s="202"/>
      <c r="W49" s="202"/>
      <c r="X49" s="202"/>
      <c r="Y49" s="156"/>
      <c r="Z49" s="157"/>
      <c r="AA49" s="156"/>
      <c r="AB49" s="188"/>
      <c r="AC49" s="188"/>
      <c r="AD49" s="157"/>
      <c r="AE49" s="203">
        <f t="shared" si="1"/>
        <v>4536</v>
      </c>
      <c r="AF49" s="170"/>
      <c r="AG49" s="169">
        <f t="shared" si="2"/>
        <v>4536</v>
      </c>
      <c r="AH49" s="170"/>
      <c r="AI49" s="169">
        <f t="shared" si="6"/>
        <v>5590</v>
      </c>
      <c r="AJ49" s="170"/>
      <c r="AK49" s="169">
        <f t="shared" si="3"/>
        <v>3917</v>
      </c>
      <c r="AL49" s="170"/>
      <c r="AM49" s="169">
        <f t="shared" si="4"/>
        <v>4536</v>
      </c>
      <c r="AN49" s="170"/>
      <c r="AO49" s="153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5"/>
    </row>
    <row r="50" spans="2:58" x14ac:dyDescent="0.2">
      <c r="B50" s="137"/>
      <c r="C50" s="137"/>
      <c r="E50" s="171" t="str">
        <f t="shared" si="0"/>
        <v/>
      </c>
      <c r="F50" s="172"/>
      <c r="G50" s="214">
        <f t="shared" si="5"/>
        <v>0</v>
      </c>
      <c r="H50" s="215"/>
      <c r="I50" s="156"/>
      <c r="J50" s="157"/>
      <c r="K50" s="156"/>
      <c r="L50" s="157"/>
      <c r="M50" s="156"/>
      <c r="N50" s="157"/>
      <c r="O50" s="156"/>
      <c r="P50" s="157"/>
      <c r="Q50" s="202"/>
      <c r="R50" s="202"/>
      <c r="S50" s="199"/>
      <c r="T50" s="199"/>
      <c r="U50" s="202"/>
      <c r="V50" s="202"/>
      <c r="W50" s="202"/>
      <c r="X50" s="202"/>
      <c r="Y50" s="156"/>
      <c r="Z50" s="157"/>
      <c r="AA50" s="156"/>
      <c r="AB50" s="188"/>
      <c r="AC50" s="188"/>
      <c r="AD50" s="157"/>
      <c r="AE50" s="203">
        <f t="shared" si="1"/>
        <v>4536</v>
      </c>
      <c r="AF50" s="170"/>
      <c r="AG50" s="169">
        <f t="shared" si="2"/>
        <v>4536</v>
      </c>
      <c r="AH50" s="170"/>
      <c r="AI50" s="169">
        <f t="shared" si="6"/>
        <v>5590</v>
      </c>
      <c r="AJ50" s="170"/>
      <c r="AK50" s="169">
        <f t="shared" si="3"/>
        <v>3917</v>
      </c>
      <c r="AL50" s="170"/>
      <c r="AM50" s="169">
        <f t="shared" si="4"/>
        <v>4536</v>
      </c>
      <c r="AN50" s="170"/>
      <c r="AO50" s="153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5"/>
    </row>
    <row r="51" spans="2:58" x14ac:dyDescent="0.2">
      <c r="B51" s="137"/>
      <c r="C51" s="137"/>
      <c r="E51" s="171" t="str">
        <f t="shared" si="0"/>
        <v/>
      </c>
      <c r="F51" s="172"/>
      <c r="G51" s="214">
        <f t="shared" si="5"/>
        <v>0</v>
      </c>
      <c r="H51" s="215"/>
      <c r="I51" s="156"/>
      <c r="J51" s="157"/>
      <c r="K51" s="156"/>
      <c r="L51" s="157"/>
      <c r="M51" s="156"/>
      <c r="N51" s="157"/>
      <c r="O51" s="202"/>
      <c r="P51" s="202"/>
      <c r="Q51" s="202"/>
      <c r="R51" s="202"/>
      <c r="S51" s="199"/>
      <c r="T51" s="199"/>
      <c r="U51" s="202"/>
      <c r="V51" s="202"/>
      <c r="W51" s="202"/>
      <c r="X51" s="202"/>
      <c r="Y51" s="156"/>
      <c r="Z51" s="157"/>
      <c r="AA51" s="156"/>
      <c r="AB51" s="188"/>
      <c r="AC51" s="188"/>
      <c r="AD51" s="157"/>
      <c r="AE51" s="203">
        <f t="shared" si="1"/>
        <v>4536</v>
      </c>
      <c r="AF51" s="170"/>
      <c r="AG51" s="169">
        <f t="shared" si="2"/>
        <v>4536</v>
      </c>
      <c r="AH51" s="170"/>
      <c r="AI51" s="169">
        <f t="shared" si="6"/>
        <v>5590</v>
      </c>
      <c r="AJ51" s="170"/>
      <c r="AK51" s="169">
        <f t="shared" si="3"/>
        <v>3917</v>
      </c>
      <c r="AL51" s="170"/>
      <c r="AM51" s="169">
        <f t="shared" si="4"/>
        <v>4536</v>
      </c>
      <c r="AN51" s="170"/>
      <c r="AO51" s="153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5"/>
    </row>
    <row r="52" spans="2:58" x14ac:dyDescent="0.2">
      <c r="B52" s="137"/>
      <c r="C52" s="137"/>
      <c r="E52" s="171" t="str">
        <f t="shared" si="0"/>
        <v/>
      </c>
      <c r="F52" s="172"/>
      <c r="G52" s="214">
        <f t="shared" si="5"/>
        <v>0</v>
      </c>
      <c r="H52" s="215"/>
      <c r="I52" s="156"/>
      <c r="J52" s="157"/>
      <c r="K52" s="156"/>
      <c r="L52" s="157"/>
      <c r="M52" s="156"/>
      <c r="N52" s="157"/>
      <c r="O52" s="156"/>
      <c r="P52" s="157"/>
      <c r="Q52" s="202"/>
      <c r="R52" s="202"/>
      <c r="S52" s="199"/>
      <c r="T52" s="199"/>
      <c r="U52" s="202"/>
      <c r="V52" s="202"/>
      <c r="W52" s="202"/>
      <c r="X52" s="202"/>
      <c r="Y52" s="156"/>
      <c r="Z52" s="157"/>
      <c r="AA52" s="156"/>
      <c r="AB52" s="188"/>
      <c r="AC52" s="188"/>
      <c r="AD52" s="157"/>
      <c r="AE52" s="203">
        <f t="shared" si="1"/>
        <v>4536</v>
      </c>
      <c r="AF52" s="170"/>
      <c r="AG52" s="169">
        <f t="shared" si="2"/>
        <v>4536</v>
      </c>
      <c r="AH52" s="170"/>
      <c r="AI52" s="169">
        <f t="shared" si="6"/>
        <v>5590</v>
      </c>
      <c r="AJ52" s="170"/>
      <c r="AK52" s="169">
        <f t="shared" si="3"/>
        <v>3917</v>
      </c>
      <c r="AL52" s="170"/>
      <c r="AM52" s="169">
        <f t="shared" si="4"/>
        <v>4536</v>
      </c>
      <c r="AN52" s="170"/>
      <c r="AO52" s="153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5"/>
    </row>
    <row r="53" spans="2:58" x14ac:dyDescent="0.2">
      <c r="B53" s="137"/>
      <c r="C53" s="137"/>
      <c r="E53" s="171" t="str">
        <f t="shared" si="0"/>
        <v/>
      </c>
      <c r="F53" s="172"/>
      <c r="G53" s="214">
        <f t="shared" si="5"/>
        <v>0</v>
      </c>
      <c r="H53" s="215"/>
      <c r="I53" s="156"/>
      <c r="J53" s="157"/>
      <c r="K53" s="156"/>
      <c r="L53" s="157"/>
      <c r="M53" s="156"/>
      <c r="N53" s="157"/>
      <c r="O53" s="202"/>
      <c r="P53" s="202"/>
      <c r="Q53" s="202"/>
      <c r="R53" s="202"/>
      <c r="S53" s="199"/>
      <c r="T53" s="199"/>
      <c r="U53" s="202"/>
      <c r="V53" s="202"/>
      <c r="W53" s="202"/>
      <c r="X53" s="202"/>
      <c r="Y53" s="156"/>
      <c r="Z53" s="157"/>
      <c r="AA53" s="156"/>
      <c r="AB53" s="188"/>
      <c r="AC53" s="188"/>
      <c r="AD53" s="157"/>
      <c r="AE53" s="203">
        <f t="shared" si="1"/>
        <v>4536</v>
      </c>
      <c r="AF53" s="170"/>
      <c r="AG53" s="169">
        <f t="shared" si="2"/>
        <v>4536</v>
      </c>
      <c r="AH53" s="170"/>
      <c r="AI53" s="169">
        <f t="shared" si="6"/>
        <v>5590</v>
      </c>
      <c r="AJ53" s="170"/>
      <c r="AK53" s="169">
        <f t="shared" si="3"/>
        <v>3917</v>
      </c>
      <c r="AL53" s="170"/>
      <c r="AM53" s="169">
        <f>AE53</f>
        <v>4536</v>
      </c>
      <c r="AN53" s="170"/>
      <c r="AO53" s="153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5"/>
    </row>
    <row r="54" spans="2:58" x14ac:dyDescent="0.2">
      <c r="B54" s="137"/>
      <c r="C54" s="137"/>
      <c r="E54" s="171" t="str">
        <f t="shared" si="0"/>
        <v/>
      </c>
      <c r="F54" s="172"/>
      <c r="G54" s="214">
        <f t="shared" si="5"/>
        <v>0</v>
      </c>
      <c r="H54" s="215"/>
      <c r="I54" s="156"/>
      <c r="J54" s="157"/>
      <c r="K54" s="156"/>
      <c r="L54" s="157"/>
      <c r="M54" s="156"/>
      <c r="N54" s="157"/>
      <c r="O54" s="156"/>
      <c r="P54" s="157"/>
      <c r="Q54" s="202"/>
      <c r="R54" s="202"/>
      <c r="S54" s="199"/>
      <c r="T54" s="199"/>
      <c r="U54" s="202"/>
      <c r="V54" s="202"/>
      <c r="W54" s="202"/>
      <c r="X54" s="202"/>
      <c r="Y54" s="156"/>
      <c r="Z54" s="157"/>
      <c r="AA54" s="156"/>
      <c r="AB54" s="188"/>
      <c r="AC54" s="188"/>
      <c r="AD54" s="157"/>
      <c r="AE54" s="203">
        <f t="shared" si="1"/>
        <v>4536</v>
      </c>
      <c r="AF54" s="170"/>
      <c r="AG54" s="169">
        <f t="shared" si="2"/>
        <v>4536</v>
      </c>
      <c r="AH54" s="170"/>
      <c r="AI54" s="169">
        <f t="shared" si="6"/>
        <v>5590</v>
      </c>
      <c r="AJ54" s="170"/>
      <c r="AK54" s="169">
        <f t="shared" si="3"/>
        <v>3917</v>
      </c>
      <c r="AL54" s="170"/>
      <c r="AM54" s="169">
        <f>AE54</f>
        <v>4536</v>
      </c>
      <c r="AN54" s="170"/>
      <c r="AO54" s="180"/>
      <c r="AP54" s="181"/>
      <c r="AQ54" s="181"/>
      <c r="AR54" s="181"/>
      <c r="AS54" s="181"/>
      <c r="AT54" s="181"/>
      <c r="AU54" s="181"/>
      <c r="AV54" s="181"/>
      <c r="AW54" s="181"/>
      <c r="AX54" s="181"/>
      <c r="AY54" s="181"/>
      <c r="AZ54" s="181"/>
      <c r="BA54" s="181"/>
      <c r="BB54" s="181"/>
      <c r="BC54" s="181"/>
      <c r="BD54" s="181"/>
      <c r="BE54" s="181"/>
      <c r="BF54" s="182"/>
    </row>
    <row r="55" spans="2:58" x14ac:dyDescent="0.2">
      <c r="B55" s="137"/>
      <c r="C55" s="137"/>
      <c r="E55" s="171" t="str">
        <f t="shared" si="0"/>
        <v/>
      </c>
      <c r="F55" s="172"/>
      <c r="G55" s="214">
        <f t="shared" si="5"/>
        <v>0</v>
      </c>
      <c r="H55" s="215"/>
      <c r="I55" s="156"/>
      <c r="J55" s="157"/>
      <c r="K55" s="156"/>
      <c r="L55" s="157"/>
      <c r="M55" s="156"/>
      <c r="N55" s="157"/>
      <c r="O55" s="202"/>
      <c r="P55" s="202"/>
      <c r="Q55" s="202"/>
      <c r="R55" s="202"/>
      <c r="S55" s="199"/>
      <c r="T55" s="199"/>
      <c r="U55" s="202"/>
      <c r="V55" s="202"/>
      <c r="W55" s="202"/>
      <c r="X55" s="202"/>
      <c r="Y55" s="156"/>
      <c r="Z55" s="157"/>
      <c r="AA55" s="156"/>
      <c r="AB55" s="188"/>
      <c r="AC55" s="188"/>
      <c r="AD55" s="157"/>
      <c r="AE55" s="203">
        <f t="shared" si="1"/>
        <v>4536</v>
      </c>
      <c r="AF55" s="170"/>
      <c r="AG55" s="169">
        <f t="shared" si="2"/>
        <v>4536</v>
      </c>
      <c r="AH55" s="170"/>
      <c r="AI55" s="169">
        <f t="shared" si="6"/>
        <v>5590</v>
      </c>
      <c r="AJ55" s="170"/>
      <c r="AK55" s="169">
        <f t="shared" si="3"/>
        <v>3917</v>
      </c>
      <c r="AL55" s="170"/>
      <c r="AM55" s="169">
        <f>AE55</f>
        <v>4536</v>
      </c>
      <c r="AN55" s="170"/>
      <c r="AO55" s="180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81"/>
      <c r="BB55" s="181"/>
      <c r="BC55" s="181"/>
      <c r="BD55" s="181"/>
      <c r="BE55" s="181"/>
      <c r="BF55" s="182"/>
    </row>
    <row r="56" spans="2:58" x14ac:dyDescent="0.2">
      <c r="B56" s="137"/>
      <c r="C56" s="137"/>
      <c r="E56" s="171" t="str">
        <f t="shared" si="0"/>
        <v/>
      </c>
      <c r="F56" s="172"/>
      <c r="G56" s="214">
        <f t="shared" si="5"/>
        <v>0</v>
      </c>
      <c r="H56" s="215"/>
      <c r="I56" s="156"/>
      <c r="J56" s="157"/>
      <c r="K56" s="156"/>
      <c r="L56" s="157"/>
      <c r="M56" s="156"/>
      <c r="N56" s="157"/>
      <c r="O56" s="156"/>
      <c r="P56" s="157"/>
      <c r="Q56" s="202"/>
      <c r="R56" s="202"/>
      <c r="S56" s="199"/>
      <c r="T56" s="199"/>
      <c r="U56" s="202"/>
      <c r="V56" s="202"/>
      <c r="W56" s="202"/>
      <c r="X56" s="202"/>
      <c r="Y56" s="156"/>
      <c r="Z56" s="157"/>
      <c r="AA56" s="156"/>
      <c r="AB56" s="188"/>
      <c r="AC56" s="188"/>
      <c r="AD56" s="157"/>
      <c r="AE56" s="203">
        <f t="shared" si="1"/>
        <v>4536</v>
      </c>
      <c r="AF56" s="170"/>
      <c r="AG56" s="169">
        <f t="shared" si="2"/>
        <v>4536</v>
      </c>
      <c r="AH56" s="170"/>
      <c r="AI56" s="169">
        <f t="shared" si="6"/>
        <v>5590</v>
      </c>
      <c r="AJ56" s="170"/>
      <c r="AK56" s="169">
        <f t="shared" si="3"/>
        <v>3917</v>
      </c>
      <c r="AL56" s="170"/>
      <c r="AM56" s="169">
        <f t="shared" si="4"/>
        <v>4536</v>
      </c>
      <c r="AN56" s="170"/>
      <c r="AO56" s="153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5"/>
    </row>
    <row r="57" spans="2:58" x14ac:dyDescent="0.2">
      <c r="B57" s="137"/>
      <c r="C57" s="137"/>
      <c r="E57" s="171" t="str">
        <f t="shared" si="0"/>
        <v/>
      </c>
      <c r="F57" s="172"/>
      <c r="G57" s="214">
        <f t="shared" si="5"/>
        <v>0</v>
      </c>
      <c r="H57" s="215"/>
      <c r="I57" s="156"/>
      <c r="J57" s="157"/>
      <c r="K57" s="156"/>
      <c r="L57" s="157"/>
      <c r="M57" s="156"/>
      <c r="N57" s="157"/>
      <c r="O57" s="202"/>
      <c r="P57" s="202"/>
      <c r="Q57" s="202"/>
      <c r="R57" s="202"/>
      <c r="S57" s="199"/>
      <c r="T57" s="199"/>
      <c r="U57" s="202"/>
      <c r="V57" s="202"/>
      <c r="W57" s="202"/>
      <c r="X57" s="202"/>
      <c r="Y57" s="156"/>
      <c r="Z57" s="157"/>
      <c r="AA57" s="156"/>
      <c r="AB57" s="188"/>
      <c r="AC57" s="188"/>
      <c r="AD57" s="157"/>
      <c r="AE57" s="203">
        <f t="shared" si="1"/>
        <v>4536</v>
      </c>
      <c r="AF57" s="170"/>
      <c r="AG57" s="169">
        <f t="shared" si="2"/>
        <v>4536</v>
      </c>
      <c r="AH57" s="170"/>
      <c r="AI57" s="169">
        <f t="shared" si="6"/>
        <v>5590</v>
      </c>
      <c r="AJ57" s="170"/>
      <c r="AK57" s="169">
        <f t="shared" si="3"/>
        <v>3917</v>
      </c>
      <c r="AL57" s="170"/>
      <c r="AM57" s="169">
        <f t="shared" si="4"/>
        <v>4536</v>
      </c>
      <c r="AN57" s="170"/>
      <c r="AO57" s="153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5"/>
    </row>
    <row r="58" spans="2:58" ht="13.5" thickBot="1" x14ac:dyDescent="0.25">
      <c r="B58" s="143"/>
      <c r="C58" s="143"/>
      <c r="E58" s="171" t="str">
        <f t="shared" si="0"/>
        <v/>
      </c>
      <c r="F58" s="213"/>
      <c r="G58" s="214">
        <f>IF(B58&lt;&gt;"",C58-B58+1,0)</f>
        <v>0</v>
      </c>
      <c r="H58" s="215"/>
      <c r="I58" s="156"/>
      <c r="J58" s="157"/>
      <c r="K58" s="156"/>
      <c r="L58" s="157"/>
      <c r="M58" s="156"/>
      <c r="N58" s="157"/>
      <c r="O58" s="156"/>
      <c r="P58" s="157"/>
      <c r="Q58" s="202"/>
      <c r="R58" s="202"/>
      <c r="S58" s="199"/>
      <c r="T58" s="199"/>
      <c r="U58" s="202"/>
      <c r="V58" s="202"/>
      <c r="W58" s="202"/>
      <c r="X58" s="202"/>
      <c r="Y58" s="220"/>
      <c r="Z58" s="221"/>
      <c r="AA58" s="220"/>
      <c r="AB58" s="312"/>
      <c r="AC58" s="312"/>
      <c r="AD58" s="221"/>
      <c r="AE58" s="203">
        <f t="shared" si="1"/>
        <v>4536</v>
      </c>
      <c r="AF58" s="170"/>
      <c r="AG58" s="169">
        <f>AE58</f>
        <v>4536</v>
      </c>
      <c r="AH58" s="170"/>
      <c r="AI58" s="169">
        <f t="shared" si="6"/>
        <v>5590</v>
      </c>
      <c r="AJ58" s="170"/>
      <c r="AK58" s="169">
        <f t="shared" si="3"/>
        <v>3917</v>
      </c>
      <c r="AL58" s="170"/>
      <c r="AM58" s="169">
        <f t="shared" si="4"/>
        <v>4536</v>
      </c>
      <c r="AN58" s="170"/>
      <c r="AO58" s="303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5"/>
    </row>
    <row r="59" spans="2:58" s="72" customFormat="1" ht="8.1" customHeight="1" x14ac:dyDescent="0.15">
      <c r="E59" s="11">
        <v>12</v>
      </c>
      <c r="F59" s="73"/>
      <c r="G59" s="210">
        <f>SUM(G28:H58)</f>
        <v>5562</v>
      </c>
      <c r="H59" s="211"/>
      <c r="I59" s="210">
        <f>SUM(I28:J58)</f>
        <v>2</v>
      </c>
      <c r="J59" s="211"/>
      <c r="K59" s="210">
        <f>SUM(K28:L58)</f>
        <v>12</v>
      </c>
      <c r="L59" s="211"/>
      <c r="M59" s="210">
        <f>SUM(M28:N58)</f>
        <v>10</v>
      </c>
      <c r="N59" s="211"/>
      <c r="O59" s="210">
        <f>SUM(O28:P58)</f>
        <v>15</v>
      </c>
      <c r="P59" s="211"/>
      <c r="Q59" s="210">
        <f>SUM(Q28:R58)</f>
        <v>45</v>
      </c>
      <c r="R59" s="211"/>
      <c r="S59" s="210">
        <f>SUM(S28:T58)</f>
        <v>730</v>
      </c>
      <c r="T59" s="211"/>
      <c r="U59" s="210">
        <f>SUM(U28:V58)</f>
        <v>61</v>
      </c>
      <c r="V59" s="211"/>
      <c r="W59" s="210">
        <f>SUM(W28:X58)</f>
        <v>151</v>
      </c>
      <c r="X59" s="211"/>
      <c r="Y59" s="210">
        <f>SUM(Y28:Z58)</f>
        <v>636</v>
      </c>
      <c r="Z59" s="211"/>
      <c r="AA59" s="210">
        <f>SUM(AA28:AD58)</f>
        <v>1037</v>
      </c>
      <c r="AB59" s="217"/>
      <c r="AC59" s="217"/>
      <c r="AD59" s="211"/>
      <c r="AE59" s="204">
        <f>LARGE(AE28:AF58,1)</f>
        <v>4536</v>
      </c>
      <c r="AF59" s="205"/>
      <c r="AG59" s="204">
        <f>LARGE(AG28:AH58,1)</f>
        <v>4536</v>
      </c>
      <c r="AH59" s="205"/>
      <c r="AI59" s="204">
        <f>LARGE(AI28:AJ58,1)</f>
        <v>5590</v>
      </c>
      <c r="AJ59" s="205"/>
      <c r="AK59" s="204">
        <f>LARGE(AK28:AL58,1)</f>
        <v>3917</v>
      </c>
      <c r="AL59" s="205"/>
      <c r="AM59" s="204">
        <f>LARGE(AM28:AN58,1)</f>
        <v>4536</v>
      </c>
      <c r="AN59" s="216"/>
      <c r="AO59" s="11">
        <v>13</v>
      </c>
      <c r="AP59" s="74"/>
      <c r="AQ59" s="75"/>
      <c r="AR59" s="75"/>
      <c r="AS59" s="75"/>
      <c r="AT59" s="75"/>
      <c r="AU59" s="75"/>
      <c r="AV59" s="75"/>
      <c r="AW59" s="14"/>
      <c r="AX59" s="74"/>
      <c r="AY59" s="75"/>
      <c r="AZ59" s="75"/>
      <c r="BA59" s="75"/>
      <c r="BB59" s="75"/>
      <c r="BC59" s="75"/>
      <c r="BD59" s="75"/>
      <c r="BE59" s="75"/>
      <c r="BF59" s="76"/>
    </row>
    <row r="60" spans="2:58" ht="6" customHeight="1" x14ac:dyDescent="0.2">
      <c r="E60" s="176" t="s">
        <v>81</v>
      </c>
      <c r="F60" s="177"/>
      <c r="G60" s="171"/>
      <c r="H60" s="172"/>
      <c r="I60" s="171"/>
      <c r="J60" s="172"/>
      <c r="K60" s="171"/>
      <c r="L60" s="172"/>
      <c r="M60" s="171"/>
      <c r="N60" s="172"/>
      <c r="O60" s="171"/>
      <c r="P60" s="172"/>
      <c r="Q60" s="171"/>
      <c r="R60" s="172"/>
      <c r="S60" s="171"/>
      <c r="T60" s="172"/>
      <c r="U60" s="171"/>
      <c r="V60" s="172"/>
      <c r="W60" s="171"/>
      <c r="X60" s="172"/>
      <c r="Y60" s="171"/>
      <c r="Z60" s="172"/>
      <c r="AA60" s="171"/>
      <c r="AB60" s="218"/>
      <c r="AC60" s="218"/>
      <c r="AD60" s="172"/>
      <c r="AE60" s="206"/>
      <c r="AF60" s="207"/>
      <c r="AG60" s="206"/>
      <c r="AH60" s="207"/>
      <c r="AI60" s="206"/>
      <c r="AJ60" s="207"/>
      <c r="AK60" s="206"/>
      <c r="AL60" s="207"/>
      <c r="AM60" s="206"/>
      <c r="AN60" s="207"/>
      <c r="AO60" s="39"/>
      <c r="AP60" s="77"/>
      <c r="AQ60" s="77"/>
      <c r="AR60" s="77"/>
      <c r="AS60" s="77"/>
      <c r="AT60" s="77"/>
      <c r="AU60" s="77"/>
      <c r="AV60" s="78"/>
      <c r="AW60" s="9"/>
      <c r="AX60" s="78"/>
      <c r="AY60" s="77"/>
      <c r="AZ60" s="77"/>
      <c r="BA60" s="77"/>
      <c r="BB60" s="79"/>
      <c r="BC60" s="77"/>
      <c r="BD60" s="77"/>
      <c r="BE60" s="78"/>
      <c r="BF60" s="80"/>
    </row>
    <row r="61" spans="2:58" ht="6" customHeight="1" x14ac:dyDescent="0.2">
      <c r="E61" s="176"/>
      <c r="F61" s="177"/>
      <c r="G61" s="171"/>
      <c r="H61" s="172"/>
      <c r="I61" s="171"/>
      <c r="J61" s="172"/>
      <c r="K61" s="171"/>
      <c r="L61" s="172"/>
      <c r="M61" s="171"/>
      <c r="N61" s="172"/>
      <c r="O61" s="171"/>
      <c r="P61" s="172"/>
      <c r="Q61" s="171"/>
      <c r="R61" s="172"/>
      <c r="S61" s="171"/>
      <c r="T61" s="172"/>
      <c r="U61" s="171"/>
      <c r="V61" s="172"/>
      <c r="W61" s="171"/>
      <c r="X61" s="172"/>
      <c r="Y61" s="171"/>
      <c r="Z61" s="172"/>
      <c r="AA61" s="171"/>
      <c r="AB61" s="218"/>
      <c r="AC61" s="218"/>
      <c r="AD61" s="172"/>
      <c r="AE61" s="206"/>
      <c r="AF61" s="207"/>
      <c r="AG61" s="206"/>
      <c r="AH61" s="207"/>
      <c r="AI61" s="206"/>
      <c r="AJ61" s="207"/>
      <c r="AK61" s="206"/>
      <c r="AL61" s="207"/>
      <c r="AM61" s="206"/>
      <c r="AN61" s="207"/>
      <c r="AO61" s="39"/>
      <c r="AP61" s="77"/>
      <c r="AQ61" s="77"/>
      <c r="AR61" s="77"/>
      <c r="AS61" s="77"/>
      <c r="AT61" s="77"/>
      <c r="AU61" s="77"/>
      <c r="AV61" s="78"/>
      <c r="AW61" s="9"/>
      <c r="AX61" s="78"/>
      <c r="AY61" s="77"/>
      <c r="AZ61" s="77"/>
      <c r="BA61" s="77"/>
      <c r="BB61" s="77"/>
      <c r="BC61" s="77"/>
      <c r="BD61" s="77"/>
      <c r="BE61" s="78"/>
      <c r="BF61" s="80"/>
    </row>
    <row r="62" spans="2:58" ht="6" customHeight="1" x14ac:dyDescent="0.2">
      <c r="E62" s="176"/>
      <c r="F62" s="177"/>
      <c r="G62" s="171"/>
      <c r="H62" s="172"/>
      <c r="I62" s="171"/>
      <c r="J62" s="172"/>
      <c r="K62" s="171"/>
      <c r="L62" s="172"/>
      <c r="M62" s="171"/>
      <c r="N62" s="172"/>
      <c r="O62" s="171"/>
      <c r="P62" s="172"/>
      <c r="Q62" s="171"/>
      <c r="R62" s="172"/>
      <c r="S62" s="171"/>
      <c r="T62" s="172"/>
      <c r="U62" s="171"/>
      <c r="V62" s="172"/>
      <c r="W62" s="171"/>
      <c r="X62" s="172"/>
      <c r="Y62" s="171"/>
      <c r="Z62" s="172"/>
      <c r="AA62" s="171"/>
      <c r="AB62" s="218"/>
      <c r="AC62" s="218"/>
      <c r="AD62" s="172"/>
      <c r="AE62" s="206"/>
      <c r="AF62" s="207"/>
      <c r="AG62" s="206"/>
      <c r="AH62" s="207"/>
      <c r="AI62" s="206"/>
      <c r="AJ62" s="207"/>
      <c r="AK62" s="206"/>
      <c r="AL62" s="207"/>
      <c r="AM62" s="206"/>
      <c r="AN62" s="207"/>
      <c r="AO62" s="39"/>
      <c r="AP62" s="81"/>
      <c r="AQ62" s="81"/>
      <c r="AR62" s="81"/>
      <c r="AS62" s="81"/>
      <c r="AT62" s="81"/>
      <c r="AU62" s="81"/>
      <c r="AV62" s="78"/>
      <c r="AX62" s="78"/>
      <c r="AY62" s="81"/>
      <c r="AZ62" s="81"/>
      <c r="BA62" s="81"/>
      <c r="BB62" s="81"/>
      <c r="BC62" s="81"/>
      <c r="BD62" s="81"/>
      <c r="BE62" s="78"/>
      <c r="BF62" s="80"/>
    </row>
    <row r="63" spans="2:58" ht="6" customHeight="1" x14ac:dyDescent="0.2">
      <c r="E63" s="178"/>
      <c r="F63" s="179"/>
      <c r="G63" s="212"/>
      <c r="H63" s="213"/>
      <c r="I63" s="212"/>
      <c r="J63" s="213"/>
      <c r="K63" s="212"/>
      <c r="L63" s="213"/>
      <c r="M63" s="212"/>
      <c r="N63" s="213"/>
      <c r="O63" s="212"/>
      <c r="P63" s="213"/>
      <c r="Q63" s="212"/>
      <c r="R63" s="213"/>
      <c r="S63" s="212"/>
      <c r="T63" s="213"/>
      <c r="U63" s="212"/>
      <c r="V63" s="213"/>
      <c r="W63" s="212"/>
      <c r="X63" s="213"/>
      <c r="Y63" s="212"/>
      <c r="Z63" s="213"/>
      <c r="AA63" s="212"/>
      <c r="AB63" s="219"/>
      <c r="AC63" s="219"/>
      <c r="AD63" s="213"/>
      <c r="AE63" s="208"/>
      <c r="AF63" s="209"/>
      <c r="AG63" s="208"/>
      <c r="AH63" s="209"/>
      <c r="AI63" s="208"/>
      <c r="AJ63" s="209"/>
      <c r="AK63" s="208"/>
      <c r="AL63" s="209"/>
      <c r="AM63" s="208"/>
      <c r="AN63" s="209"/>
      <c r="AO63" s="43"/>
      <c r="AP63" s="228" t="s">
        <v>61</v>
      </c>
      <c r="AQ63" s="228"/>
      <c r="AR63" s="228"/>
      <c r="AS63" s="228"/>
      <c r="AT63" s="228"/>
      <c r="AU63" s="228"/>
      <c r="AV63" s="82"/>
      <c r="AW63" s="48"/>
      <c r="AX63" s="83"/>
      <c r="AY63" s="228" t="s">
        <v>62</v>
      </c>
      <c r="AZ63" s="228"/>
      <c r="BA63" s="228"/>
      <c r="BB63" s="228"/>
      <c r="BC63" s="228"/>
      <c r="BD63" s="228"/>
      <c r="BE63" s="84"/>
      <c r="BF63" s="85"/>
    </row>
    <row r="64" spans="2:58" ht="6" customHeight="1" x14ac:dyDescent="0.2">
      <c r="E64" s="295" t="s">
        <v>76</v>
      </c>
      <c r="F64" s="295"/>
      <c r="G64" s="295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29"/>
      <c r="AA64" s="29"/>
      <c r="AB64" s="29"/>
      <c r="AC64" s="29"/>
      <c r="AD64" s="29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P64" s="26"/>
      <c r="AQ64" s="26"/>
      <c r="AR64" s="26"/>
      <c r="AS64" s="26"/>
      <c r="AT64" s="26"/>
      <c r="AU64" s="26"/>
      <c r="AV64" s="78"/>
      <c r="AX64" s="86"/>
      <c r="AY64" s="26"/>
      <c r="AZ64" s="26"/>
      <c r="BA64" s="26"/>
      <c r="BB64" s="26"/>
      <c r="BC64" s="26"/>
      <c r="BD64" s="296" t="s">
        <v>77</v>
      </c>
      <c r="BE64" s="296"/>
      <c r="BF64" s="296"/>
    </row>
  </sheetData>
  <sheetProtection algorithmName="SHA-512" hashValue="gBtJNYaHOzqihjZbHEd5+9tc6QLMbphOEDINY90HaKd044ZAMvOFy5C+ILKN9ouhNpCWBP/+JAQFg9sfJDyHWw==" saltValue="eafg62lZT6vpb9aP/0cChg==" spinCount="100000" sheet="1" objects="1" scenarios="1"/>
  <mergeCells count="684">
    <mergeCell ref="AO29:BF29"/>
    <mergeCell ref="AV7:AX7"/>
    <mergeCell ref="K2:AB2"/>
    <mergeCell ref="K3:AB3"/>
    <mergeCell ref="K4:AB4"/>
    <mergeCell ref="K5:AB5"/>
    <mergeCell ref="V7:AM7"/>
    <mergeCell ref="AN7:AR7"/>
    <mergeCell ref="AY7:BF7"/>
    <mergeCell ref="AZ10:BF10"/>
    <mergeCell ref="F17:T17"/>
    <mergeCell ref="AY17:BF17"/>
    <mergeCell ref="G18:H18"/>
    <mergeCell ref="J18:K18"/>
    <mergeCell ref="M18:N18"/>
    <mergeCell ref="R18:S18"/>
    <mergeCell ref="U18:V18"/>
    <mergeCell ref="X18:Z18"/>
    <mergeCell ref="AD18:AE18"/>
    <mergeCell ref="AG18:AH18"/>
    <mergeCell ref="AJ18:AK18"/>
    <mergeCell ref="AO18:AP18"/>
    <mergeCell ref="AR18:AS18"/>
    <mergeCell ref="AU18:AV18"/>
    <mergeCell ref="E11:J11"/>
    <mergeCell ref="AC11:AE11"/>
    <mergeCell ref="AF11:AH11"/>
    <mergeCell ref="AI11:AK11"/>
    <mergeCell ref="AL11:AO11"/>
    <mergeCell ref="AV12:AY12"/>
    <mergeCell ref="AZ12:BF12"/>
    <mergeCell ref="F9:G9"/>
    <mergeCell ref="AC9:AE9"/>
    <mergeCell ref="AH9:AI9"/>
    <mergeCell ref="AL9:AQ9"/>
    <mergeCell ref="AR9:AU9"/>
    <mergeCell ref="AV9:AY9"/>
    <mergeCell ref="AR11:AU11"/>
    <mergeCell ref="AV11:AX11"/>
    <mergeCell ref="AZ11:BD11"/>
    <mergeCell ref="E10:AB10"/>
    <mergeCell ref="AC10:AG10"/>
    <mergeCell ref="AH10:AK10"/>
    <mergeCell ref="AL10:AQ10"/>
    <mergeCell ref="AR10:AU10"/>
    <mergeCell ref="AV10:AY10"/>
    <mergeCell ref="AZ9:BD9"/>
    <mergeCell ref="E13:J13"/>
    <mergeCell ref="AC13:AE13"/>
    <mergeCell ref="AL13:AP13"/>
    <mergeCell ref="AR13:AU13"/>
    <mergeCell ref="AV13:AW13"/>
    <mergeCell ref="AZ13:BF13"/>
    <mergeCell ref="E12:AB12"/>
    <mergeCell ref="AC12:AE12"/>
    <mergeCell ref="E14:AB15"/>
    <mergeCell ref="AC14:AK15"/>
    <mergeCell ref="AL14:AQ15"/>
    <mergeCell ref="AR14:AU15"/>
    <mergeCell ref="AV14:AY15"/>
    <mergeCell ref="BB14:BC14"/>
    <mergeCell ref="BF14:BF15"/>
    <mergeCell ref="AF12:AH12"/>
    <mergeCell ref="AI12:AK12"/>
    <mergeCell ref="AL12:AQ12"/>
    <mergeCell ref="AR12:AU12"/>
    <mergeCell ref="BA18:BB18"/>
    <mergeCell ref="BD18:BE18"/>
    <mergeCell ref="AY20:BF20"/>
    <mergeCell ref="G21:H21"/>
    <mergeCell ref="J21:K21"/>
    <mergeCell ref="M21:N21"/>
    <mergeCell ref="R21:S21"/>
    <mergeCell ref="U21:V21"/>
    <mergeCell ref="X21:Z21"/>
    <mergeCell ref="AD21:AE21"/>
    <mergeCell ref="AG21:AH21"/>
    <mergeCell ref="AJ21:AK21"/>
    <mergeCell ref="AO21:AP21"/>
    <mergeCell ref="AR21:AS21"/>
    <mergeCell ref="AU21:AV21"/>
    <mergeCell ref="AX21:BF22"/>
    <mergeCell ref="J24:X25"/>
    <mergeCell ref="Y24:Z27"/>
    <mergeCell ref="AB24:AD27"/>
    <mergeCell ref="AF24:AN25"/>
    <mergeCell ref="AP24:BF27"/>
    <mergeCell ref="AA25:AA27"/>
    <mergeCell ref="B26:C27"/>
    <mergeCell ref="E26:F27"/>
    <mergeCell ref="G26:H27"/>
    <mergeCell ref="I26:N26"/>
    <mergeCell ref="O26:T26"/>
    <mergeCell ref="U26:V27"/>
    <mergeCell ref="W26:X27"/>
    <mergeCell ref="S27:T27"/>
    <mergeCell ref="AE26:AF27"/>
    <mergeCell ref="AG26:AH27"/>
    <mergeCell ref="AI26:AJ27"/>
    <mergeCell ref="AK26:AL27"/>
    <mergeCell ref="AM26:AN27"/>
    <mergeCell ref="I27:J27"/>
    <mergeCell ref="K27:L27"/>
    <mergeCell ref="M27:N27"/>
    <mergeCell ref="O27:P27"/>
    <mergeCell ref="Q27:R27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AA28:AD28"/>
    <mergeCell ref="AE28:AF28"/>
    <mergeCell ref="AG28:AH28"/>
    <mergeCell ref="AI28:AJ28"/>
    <mergeCell ref="AK28:AL28"/>
    <mergeCell ref="AM28:AN28"/>
    <mergeCell ref="AO28:BF28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D29"/>
    <mergeCell ref="AE29:AF29"/>
    <mergeCell ref="AG29:AH29"/>
    <mergeCell ref="AI29:AJ29"/>
    <mergeCell ref="AK29:AL29"/>
    <mergeCell ref="AM29:AN29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D30"/>
    <mergeCell ref="AE30:AF30"/>
    <mergeCell ref="AG30:AH30"/>
    <mergeCell ref="AI30:AJ30"/>
    <mergeCell ref="AK30:AL30"/>
    <mergeCell ref="AM30:AN30"/>
    <mergeCell ref="AO30:BF30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D31"/>
    <mergeCell ref="AE31:AF31"/>
    <mergeCell ref="AG31:AH31"/>
    <mergeCell ref="AI31:AJ31"/>
    <mergeCell ref="AK31:AL31"/>
    <mergeCell ref="AM31:AN31"/>
    <mergeCell ref="AO31:BF31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D32"/>
    <mergeCell ref="AE32:AF32"/>
    <mergeCell ref="AG32:AH32"/>
    <mergeCell ref="AI32:AJ32"/>
    <mergeCell ref="AK32:AL32"/>
    <mergeCell ref="AM32:AN32"/>
    <mergeCell ref="AO32:BF32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D33"/>
    <mergeCell ref="AE33:AF33"/>
    <mergeCell ref="AG33:AH33"/>
    <mergeCell ref="AI33:AJ33"/>
    <mergeCell ref="AK33:AL33"/>
    <mergeCell ref="AM33:AN33"/>
    <mergeCell ref="AO33:BF33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D34"/>
    <mergeCell ref="AE34:AF34"/>
    <mergeCell ref="AG34:AH34"/>
    <mergeCell ref="AI34:AJ34"/>
    <mergeCell ref="AK34:AL34"/>
    <mergeCell ref="AM34:AN34"/>
    <mergeCell ref="AO34:BF34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D35"/>
    <mergeCell ref="AE35:AF35"/>
    <mergeCell ref="AG35:AH35"/>
    <mergeCell ref="AI35:AJ35"/>
    <mergeCell ref="AK35:AL35"/>
    <mergeCell ref="AM35:AN35"/>
    <mergeCell ref="AO35:BF35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AA36:AD36"/>
    <mergeCell ref="AE36:AF36"/>
    <mergeCell ref="AG36:AH36"/>
    <mergeCell ref="AI36:AJ36"/>
    <mergeCell ref="AK36:AL36"/>
    <mergeCell ref="AM36:AN36"/>
    <mergeCell ref="AO36:BF36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D37"/>
    <mergeCell ref="AE37:AF37"/>
    <mergeCell ref="AG37:AH37"/>
    <mergeCell ref="AI37:AJ37"/>
    <mergeCell ref="AK37:AL37"/>
    <mergeCell ref="AM37:AN37"/>
    <mergeCell ref="AO37:BF37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D38"/>
    <mergeCell ref="AE38:AF38"/>
    <mergeCell ref="AG38:AH38"/>
    <mergeCell ref="AI38:AJ38"/>
    <mergeCell ref="AK38:AL38"/>
    <mergeCell ref="AM38:AN38"/>
    <mergeCell ref="AO38:BF38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D39"/>
    <mergeCell ref="AE39:AF39"/>
    <mergeCell ref="AG39:AH39"/>
    <mergeCell ref="AI39:AJ39"/>
    <mergeCell ref="AK39:AL39"/>
    <mergeCell ref="AM39:AN39"/>
    <mergeCell ref="AO39:BF39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D40"/>
    <mergeCell ref="AE40:AF40"/>
    <mergeCell ref="AG40:AH40"/>
    <mergeCell ref="AI40:AJ40"/>
    <mergeCell ref="AK40:AL40"/>
    <mergeCell ref="AM40:AN40"/>
    <mergeCell ref="AO40:BF40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D41"/>
    <mergeCell ref="AE41:AF41"/>
    <mergeCell ref="AG41:AH41"/>
    <mergeCell ref="AI41:AJ41"/>
    <mergeCell ref="AK41:AL41"/>
    <mergeCell ref="AM41:AN41"/>
    <mergeCell ref="AO41:BF41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D42"/>
    <mergeCell ref="AE42:AF42"/>
    <mergeCell ref="AG42:AH42"/>
    <mergeCell ref="AI42:AJ42"/>
    <mergeCell ref="AK42:AL42"/>
    <mergeCell ref="AM42:AN42"/>
    <mergeCell ref="AO42:BF42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D43"/>
    <mergeCell ref="AE43:AF43"/>
    <mergeCell ref="AG43:AH43"/>
    <mergeCell ref="AI43:AJ43"/>
    <mergeCell ref="AK43:AL43"/>
    <mergeCell ref="AM43:AN43"/>
    <mergeCell ref="AO43:BF43"/>
    <mergeCell ref="E44:F44"/>
    <mergeCell ref="G44:H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AA44:AD44"/>
    <mergeCell ref="AE44:AF44"/>
    <mergeCell ref="AG44:AH44"/>
    <mergeCell ref="AI44:AJ44"/>
    <mergeCell ref="AK44:AL44"/>
    <mergeCell ref="AM44:AN44"/>
    <mergeCell ref="AO44:BF44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D45"/>
    <mergeCell ref="AE45:AF45"/>
    <mergeCell ref="AG45:AH45"/>
    <mergeCell ref="AI45:AJ45"/>
    <mergeCell ref="AK45:AL45"/>
    <mergeCell ref="AM45:AN45"/>
    <mergeCell ref="AO45:BF45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D46"/>
    <mergeCell ref="AE46:AF46"/>
    <mergeCell ref="AG46:AH46"/>
    <mergeCell ref="AI46:AJ46"/>
    <mergeCell ref="AK46:AL46"/>
    <mergeCell ref="AM46:AN46"/>
    <mergeCell ref="AO46:BF46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W47:X47"/>
    <mergeCell ref="Y47:Z47"/>
    <mergeCell ref="AA47:AD47"/>
    <mergeCell ref="AE47:AF47"/>
    <mergeCell ref="AG47:AH47"/>
    <mergeCell ref="AI47:AJ47"/>
    <mergeCell ref="AK47:AL47"/>
    <mergeCell ref="AM47:AN47"/>
    <mergeCell ref="AO47:BF47"/>
    <mergeCell ref="E48:F48"/>
    <mergeCell ref="G48:H48"/>
    <mergeCell ref="I48:J48"/>
    <mergeCell ref="K48:L48"/>
    <mergeCell ref="M48:N48"/>
    <mergeCell ref="O48:P48"/>
    <mergeCell ref="Q48:R48"/>
    <mergeCell ref="S48:T48"/>
    <mergeCell ref="U48:V48"/>
    <mergeCell ref="W48:X48"/>
    <mergeCell ref="Y48:Z48"/>
    <mergeCell ref="AA48:AD48"/>
    <mergeCell ref="AE48:AF48"/>
    <mergeCell ref="AG48:AH48"/>
    <mergeCell ref="AI48:AJ48"/>
    <mergeCell ref="AK48:AL48"/>
    <mergeCell ref="AM48:AN48"/>
    <mergeCell ref="AO48:BF48"/>
    <mergeCell ref="E49:F49"/>
    <mergeCell ref="G49:H49"/>
    <mergeCell ref="I49:J49"/>
    <mergeCell ref="K49:L49"/>
    <mergeCell ref="M49:N49"/>
    <mergeCell ref="O49:P49"/>
    <mergeCell ref="Q49:R49"/>
    <mergeCell ref="S49:T49"/>
    <mergeCell ref="U49:V49"/>
    <mergeCell ref="W49:X49"/>
    <mergeCell ref="Y49:Z49"/>
    <mergeCell ref="AA49:AD49"/>
    <mergeCell ref="AE49:AF49"/>
    <mergeCell ref="AG49:AH49"/>
    <mergeCell ref="AI49:AJ49"/>
    <mergeCell ref="AK49:AL49"/>
    <mergeCell ref="AM49:AN49"/>
    <mergeCell ref="AO49:BF49"/>
    <mergeCell ref="E50:F50"/>
    <mergeCell ref="G50:H50"/>
    <mergeCell ref="I50:J50"/>
    <mergeCell ref="K50:L50"/>
    <mergeCell ref="M50:N50"/>
    <mergeCell ref="O50:P50"/>
    <mergeCell ref="Q50:R50"/>
    <mergeCell ref="S50:T50"/>
    <mergeCell ref="U50:V50"/>
    <mergeCell ref="W50:X50"/>
    <mergeCell ref="Y50:Z50"/>
    <mergeCell ref="AA50:AD50"/>
    <mergeCell ref="AE50:AF50"/>
    <mergeCell ref="AG50:AH50"/>
    <mergeCell ref="AI50:AJ50"/>
    <mergeCell ref="AK50:AL50"/>
    <mergeCell ref="AM50:AN50"/>
    <mergeCell ref="AO50:BF50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D51"/>
    <mergeCell ref="AE51:AF51"/>
    <mergeCell ref="AG51:AH51"/>
    <mergeCell ref="AI51:AJ51"/>
    <mergeCell ref="AK51:AL51"/>
    <mergeCell ref="AM51:AN51"/>
    <mergeCell ref="AO51:BF51"/>
    <mergeCell ref="E52:F52"/>
    <mergeCell ref="G52:H52"/>
    <mergeCell ref="I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D52"/>
    <mergeCell ref="AE52:AF52"/>
    <mergeCell ref="AG52:AH52"/>
    <mergeCell ref="AI52:AJ52"/>
    <mergeCell ref="AK52:AL52"/>
    <mergeCell ref="AM52:AN52"/>
    <mergeCell ref="AO52:BF52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D53"/>
    <mergeCell ref="AE53:AF53"/>
    <mergeCell ref="AG53:AH53"/>
    <mergeCell ref="AI53:AJ53"/>
    <mergeCell ref="AK53:AL53"/>
    <mergeCell ref="AM53:AN53"/>
    <mergeCell ref="AO53:BF53"/>
    <mergeCell ref="E54:F54"/>
    <mergeCell ref="G54:H54"/>
    <mergeCell ref="I54:J54"/>
    <mergeCell ref="K54:L54"/>
    <mergeCell ref="M54:N54"/>
    <mergeCell ref="O54:P54"/>
    <mergeCell ref="Q54:R54"/>
    <mergeCell ref="S54:T54"/>
    <mergeCell ref="U54:V54"/>
    <mergeCell ref="W54:X54"/>
    <mergeCell ref="Y54:Z54"/>
    <mergeCell ref="AA54:AD54"/>
    <mergeCell ref="AE54:AF54"/>
    <mergeCell ref="AG54:AH54"/>
    <mergeCell ref="AI54:AJ54"/>
    <mergeCell ref="AK54:AL54"/>
    <mergeCell ref="AM54:AN54"/>
    <mergeCell ref="AO54:BF54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D55"/>
    <mergeCell ref="AE55:AF55"/>
    <mergeCell ref="AG55:AH55"/>
    <mergeCell ref="AI55:AJ55"/>
    <mergeCell ref="AK55:AL55"/>
    <mergeCell ref="AM55:AN55"/>
    <mergeCell ref="AO55:BF55"/>
    <mergeCell ref="E56:F56"/>
    <mergeCell ref="G56:H56"/>
    <mergeCell ref="I56:J56"/>
    <mergeCell ref="K56:L56"/>
    <mergeCell ref="M56:N56"/>
    <mergeCell ref="O56:P56"/>
    <mergeCell ref="Q56:R56"/>
    <mergeCell ref="S56:T56"/>
    <mergeCell ref="U56:V56"/>
    <mergeCell ref="W56:X56"/>
    <mergeCell ref="Y56:Z56"/>
    <mergeCell ref="AA56:AD56"/>
    <mergeCell ref="AE56:AF56"/>
    <mergeCell ref="AG56:AH56"/>
    <mergeCell ref="AI56:AJ56"/>
    <mergeCell ref="AK56:AL56"/>
    <mergeCell ref="AM56:AN56"/>
    <mergeCell ref="AO56:BF56"/>
    <mergeCell ref="E57:F57"/>
    <mergeCell ref="G57:H57"/>
    <mergeCell ref="I57:J57"/>
    <mergeCell ref="K57:L57"/>
    <mergeCell ref="M57:N57"/>
    <mergeCell ref="O57:P57"/>
    <mergeCell ref="Q57:R57"/>
    <mergeCell ref="S57:T57"/>
    <mergeCell ref="U57:V57"/>
    <mergeCell ref="W57:X57"/>
    <mergeCell ref="Y57:Z57"/>
    <mergeCell ref="AA57:AD57"/>
    <mergeCell ref="AE57:AF57"/>
    <mergeCell ref="AG57:AH57"/>
    <mergeCell ref="AI57:AJ57"/>
    <mergeCell ref="AK57:AL57"/>
    <mergeCell ref="AM57:AN57"/>
    <mergeCell ref="AO57:BF57"/>
    <mergeCell ref="E58:F58"/>
    <mergeCell ref="G58:H58"/>
    <mergeCell ref="I58:J58"/>
    <mergeCell ref="K58:L58"/>
    <mergeCell ref="M58:N58"/>
    <mergeCell ref="O58:P58"/>
    <mergeCell ref="AO58:BF58"/>
    <mergeCell ref="Q58:R58"/>
    <mergeCell ref="S58:T58"/>
    <mergeCell ref="U58:V58"/>
    <mergeCell ref="W58:X58"/>
    <mergeCell ref="Y58:Z58"/>
    <mergeCell ref="AA58:AD58"/>
    <mergeCell ref="AE58:AF58"/>
    <mergeCell ref="AG58:AH58"/>
    <mergeCell ref="AI58:AJ58"/>
    <mergeCell ref="AK58:AL58"/>
    <mergeCell ref="AM58:AN58"/>
    <mergeCell ref="AY63:BD63"/>
    <mergeCell ref="E64:G64"/>
    <mergeCell ref="BD64:BF64"/>
    <mergeCell ref="AG59:AH63"/>
    <mergeCell ref="AI59:AJ63"/>
    <mergeCell ref="AK59:AL63"/>
    <mergeCell ref="AM59:AN63"/>
    <mergeCell ref="E60:F63"/>
    <mergeCell ref="AP63:AU63"/>
    <mergeCell ref="S59:T63"/>
    <mergeCell ref="U59:V63"/>
    <mergeCell ref="W59:X63"/>
    <mergeCell ref="Y59:Z63"/>
    <mergeCell ref="AA59:AD63"/>
    <mergeCell ref="AE59:AF63"/>
    <mergeCell ref="G59:H63"/>
    <mergeCell ref="I59:J63"/>
    <mergeCell ref="K59:L63"/>
    <mergeCell ref="M59:N63"/>
    <mergeCell ref="O59:P63"/>
    <mergeCell ref="Q59:R63"/>
  </mergeCells>
  <conditionalFormatting sqref="E10:BF10 E12:BF12 E14:AY15 G18:H18 J18:K18 M18:N18 R18:S18 U18:V18 X18:Z18 AD18:AE18 AG18:AH18 AJ18:AK18 AO18:AP18 AR18:AS18 AU18:AV18 AY18 BA18:BB18 BD18:BE18 G21:H21 J21:K21 M21:N21 R21:S21 U21:V21 X21:Z21 AD21:AE21 AG21:AH21 AJ21:AK21 AO21:AP21 AR21:AS21 AU21:AV21">
    <cfRule type="expression" dxfId="56" priority="4" stopIfTrue="1">
      <formula>AND(E10=0)</formula>
    </cfRule>
  </conditionalFormatting>
  <conditionalFormatting sqref="G29:H58">
    <cfRule type="expression" dxfId="55" priority="10" stopIfTrue="1">
      <formula>AND(G29=0)</formula>
    </cfRule>
  </conditionalFormatting>
  <conditionalFormatting sqref="AE29:AF58">
    <cfRule type="expression" dxfId="54" priority="11" stopIfTrue="1">
      <formula>AND(G29=0)</formula>
    </cfRule>
  </conditionalFormatting>
  <conditionalFormatting sqref="AG29:AH58">
    <cfRule type="expression" dxfId="53" priority="9" stopIfTrue="1">
      <formula>AND(G29=0)</formula>
    </cfRule>
  </conditionalFormatting>
  <conditionalFormatting sqref="AI29:AJ58">
    <cfRule type="expression" dxfId="52" priority="7" stopIfTrue="1">
      <formula>AND(G29=0)</formula>
    </cfRule>
  </conditionalFormatting>
  <conditionalFormatting sqref="AK29:AL58">
    <cfRule type="expression" dxfId="50" priority="6" stopIfTrue="1">
      <formula>AND(G29=0)</formula>
    </cfRule>
  </conditionalFormatting>
  <conditionalFormatting sqref="AM29:AM58">
    <cfRule type="expression" dxfId="49" priority="8" stopIfTrue="1">
      <formula>AND(G29=0)</formula>
    </cfRule>
  </conditionalFormatting>
  <printOptions horizontalCentered="1" verticalCentered="1"/>
  <pageMargins left="0.35433070866141736" right="0.19685039370078741" top="0.19685039370078741" bottom="0.19685039370078741" header="0" footer="0"/>
  <pageSetup paperSize="9" scale="86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5DC50A8F-D4D1-43E0-8B71-3B61AF4A915B}">
            <xm:f>AND('FICHA 101 (PG 1)'!$BG$47=TRUE)</xm:f>
            <x14:dxf>
              <font>
                <color theme="0" tint="-0.14996795556505021"/>
              </font>
            </x14:dxf>
          </x14:cfRule>
          <xm:sqref>AK28:AL63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2:CS56"/>
  <sheetViews>
    <sheetView showGridLines="0" zoomScale="110" zoomScaleNormal="110" zoomScaleSheetLayoutView="100" workbookViewId="0">
      <selection activeCell="AI22" sqref="AI22:AK22"/>
    </sheetView>
  </sheetViews>
  <sheetFormatPr defaultColWidth="2.28515625" defaultRowHeight="12.75" customHeight="1" x14ac:dyDescent="0.2"/>
  <cols>
    <col min="1" max="1" width="2.28515625" style="29"/>
    <col min="2" max="3" width="11.28515625" style="29" customWidth="1"/>
    <col min="4" max="4" width="2.28515625" style="29"/>
    <col min="5" max="5" width="2.7109375" style="29" customWidth="1"/>
    <col min="6" max="6" width="3.28515625" style="29" customWidth="1"/>
    <col min="7" max="7" width="0.140625" style="29" customWidth="1"/>
    <col min="8" max="9" width="2.7109375" style="29" customWidth="1"/>
    <col min="10" max="10" width="2.28515625" style="29" customWidth="1"/>
    <col min="11" max="11" width="3.42578125" style="29" customWidth="1"/>
    <col min="12" max="12" width="2.28515625" style="29" customWidth="1"/>
    <col min="13" max="13" width="3.42578125" style="29" customWidth="1"/>
    <col min="14" max="14" width="2.28515625" style="29" customWidth="1"/>
    <col min="15" max="15" width="3.42578125" style="29" customWidth="1"/>
    <col min="16" max="16" width="2.28515625" style="29" customWidth="1"/>
    <col min="17" max="17" width="3.5703125" style="29" customWidth="1"/>
    <col min="18" max="18" width="2.28515625" style="29" customWidth="1"/>
    <col min="19" max="19" width="3.28515625" style="29" customWidth="1"/>
    <col min="20" max="20" width="2.28515625" style="29" customWidth="1"/>
    <col min="21" max="21" width="3.42578125" style="29" customWidth="1"/>
    <col min="22" max="22" width="2.28515625" style="29" customWidth="1"/>
    <col min="23" max="23" width="3.42578125" style="29" customWidth="1"/>
    <col min="24" max="24" width="2.28515625" style="29" customWidth="1"/>
    <col min="25" max="25" width="3.28515625" style="29" customWidth="1"/>
    <col min="26" max="27" width="2.28515625" style="29" customWidth="1"/>
    <col min="28" max="28" width="1.140625" style="29" customWidth="1"/>
    <col min="29" max="30" width="2.28515625" style="29" customWidth="1"/>
    <col min="31" max="31" width="4" style="29" customWidth="1"/>
    <col min="32" max="33" width="2.28515625" style="29" customWidth="1"/>
    <col min="34" max="34" width="1.140625" style="29" customWidth="1"/>
    <col min="35" max="36" width="2.28515625" style="29" customWidth="1"/>
    <col min="37" max="37" width="1.42578125" style="29" customWidth="1"/>
    <col min="38" max="39" width="2.28515625" style="29" customWidth="1"/>
    <col min="40" max="40" width="1" style="29" customWidth="1"/>
    <col min="41" max="42" width="2.28515625" style="29" customWidth="1"/>
    <col min="43" max="43" width="1.140625" style="29" customWidth="1"/>
    <col min="44" max="45" width="2.28515625" style="29" customWidth="1"/>
    <col min="46" max="46" width="1.140625" style="29" customWidth="1"/>
    <col min="47" max="64" width="2.28515625" style="29" customWidth="1"/>
    <col min="65" max="67" width="2.28515625" style="29"/>
    <col min="68" max="68" width="15.7109375" style="29" customWidth="1"/>
    <col min="69" max="16384" width="2.28515625" style="29"/>
  </cols>
  <sheetData>
    <row r="2" spans="2:97" s="26" customFormat="1" ht="8.1" customHeight="1" x14ac:dyDescent="0.2">
      <c r="B2" s="87"/>
      <c r="C2" s="87"/>
      <c r="E2" s="11">
        <v>14</v>
      </c>
      <c r="F2" s="230" t="s">
        <v>30</v>
      </c>
      <c r="G2" s="23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88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89"/>
      <c r="AX2" s="11">
        <v>15</v>
      </c>
      <c r="AY2" s="231" t="s">
        <v>31</v>
      </c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2"/>
    </row>
    <row r="3" spans="2:97" ht="12.75" customHeight="1" x14ac:dyDescent="0.2">
      <c r="B3" s="87"/>
      <c r="C3" s="87"/>
      <c r="E3" s="336" t="str">
        <f>REPT('FICHA 101 (PG 1)'!E10,1)</f>
        <v>NOME DO SERVIDOR</v>
      </c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90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2"/>
      <c r="AX3" s="306" t="str">
        <f>REPT('FICHA 101 (PG 1)'!AR10,1)</f>
        <v>XX.XXX.XXX</v>
      </c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8"/>
    </row>
    <row r="4" spans="2:97" ht="3.95" customHeight="1" x14ac:dyDescent="0.2">
      <c r="E4" s="93"/>
      <c r="F4" s="9"/>
      <c r="G4" s="9"/>
      <c r="H4" s="47"/>
      <c r="I4" s="9"/>
      <c r="J4" s="47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47"/>
      <c r="AA4" s="9"/>
      <c r="AB4" s="9"/>
      <c r="AC4" s="47"/>
      <c r="AD4" s="9"/>
      <c r="AE4" s="94"/>
      <c r="AF4" s="93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</row>
    <row r="5" spans="2:97" s="26" customFormat="1" ht="8.1" customHeight="1" x14ac:dyDescent="0.2">
      <c r="B5" s="10"/>
      <c r="C5" s="10"/>
      <c r="E5" s="11">
        <v>6</v>
      </c>
      <c r="F5" s="95"/>
      <c r="G5" s="89"/>
      <c r="H5" s="11">
        <v>7</v>
      </c>
      <c r="I5" s="89"/>
      <c r="J5" s="11">
        <v>8</v>
      </c>
      <c r="K5" s="257" t="s">
        <v>16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71" t="s">
        <v>97</v>
      </c>
      <c r="AA5" s="379"/>
      <c r="AB5" s="268"/>
      <c r="AC5" s="11">
        <v>9</v>
      </c>
      <c r="AD5" s="190" t="s">
        <v>94</v>
      </c>
      <c r="AE5" s="191"/>
      <c r="AF5" s="96">
        <v>10</v>
      </c>
      <c r="AG5" s="357" t="s">
        <v>17</v>
      </c>
      <c r="AH5" s="357"/>
      <c r="AI5" s="357"/>
      <c r="AJ5" s="357"/>
      <c r="AK5" s="357"/>
      <c r="AL5" s="357"/>
      <c r="AM5" s="357"/>
      <c r="AN5" s="357"/>
      <c r="AO5" s="357"/>
      <c r="AP5" s="357"/>
      <c r="AQ5" s="357"/>
      <c r="AR5" s="357"/>
      <c r="AS5" s="357"/>
      <c r="AT5" s="358"/>
      <c r="AU5" s="11">
        <v>11</v>
      </c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89"/>
    </row>
    <row r="6" spans="2:97" s="26" customFormat="1" ht="4.5" customHeight="1" x14ac:dyDescent="0.2">
      <c r="B6" s="10"/>
      <c r="C6" s="10"/>
      <c r="E6" s="159" t="s">
        <v>32</v>
      </c>
      <c r="F6" s="361"/>
      <c r="G6" s="160"/>
      <c r="H6" s="176" t="s">
        <v>28</v>
      </c>
      <c r="I6" s="364"/>
      <c r="J6" s="97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275"/>
      <c r="AA6" s="380"/>
      <c r="AB6" s="276"/>
      <c r="AC6" s="98"/>
      <c r="AD6" s="192"/>
      <c r="AE6" s="193"/>
      <c r="AF6" s="9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360"/>
      <c r="AU6" s="337" t="s">
        <v>29</v>
      </c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5"/>
    </row>
    <row r="7" spans="2:97" s="26" customFormat="1" ht="3.95" customHeight="1" x14ac:dyDescent="0.2">
      <c r="B7" s="10"/>
      <c r="C7" s="10"/>
      <c r="E7" s="159"/>
      <c r="F7" s="361"/>
      <c r="G7" s="160"/>
      <c r="H7" s="176"/>
      <c r="I7" s="177"/>
      <c r="J7" s="299" t="s">
        <v>23</v>
      </c>
      <c r="K7" s="299"/>
      <c r="L7" s="299"/>
      <c r="M7" s="299"/>
      <c r="N7" s="299"/>
      <c r="O7" s="299"/>
      <c r="P7" s="258" t="s">
        <v>24</v>
      </c>
      <c r="Q7" s="258"/>
      <c r="R7" s="258"/>
      <c r="S7" s="258"/>
      <c r="T7" s="258"/>
      <c r="U7" s="259"/>
      <c r="V7" s="271" t="s">
        <v>79</v>
      </c>
      <c r="W7" s="268"/>
      <c r="X7" s="267" t="str">
        <f>'FICHA 101 (PG 1)'!$W$26</f>
        <v>AFAST. CPV</v>
      </c>
      <c r="Y7" s="363"/>
      <c r="Z7" s="275"/>
      <c r="AA7" s="380"/>
      <c r="AB7" s="276"/>
      <c r="AC7" s="98"/>
      <c r="AD7" s="192"/>
      <c r="AE7" s="193"/>
      <c r="AF7" s="277" t="s">
        <v>34</v>
      </c>
      <c r="AG7" s="339"/>
      <c r="AH7" s="278"/>
      <c r="AI7" s="277" t="s">
        <v>35</v>
      </c>
      <c r="AJ7" s="339"/>
      <c r="AK7" s="278"/>
      <c r="AL7" s="277" t="s">
        <v>36</v>
      </c>
      <c r="AM7" s="339"/>
      <c r="AN7" s="278"/>
      <c r="AO7" s="348" t="s">
        <v>63</v>
      </c>
      <c r="AP7" s="349"/>
      <c r="AQ7" s="350"/>
      <c r="AR7" s="348" t="s">
        <v>64</v>
      </c>
      <c r="AS7" s="349"/>
      <c r="AT7" s="350"/>
      <c r="AU7" s="337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5"/>
    </row>
    <row r="8" spans="2:97" s="26" customFormat="1" ht="3.75" customHeight="1" x14ac:dyDescent="0.2">
      <c r="B8" s="10"/>
      <c r="C8" s="10"/>
      <c r="E8" s="159"/>
      <c r="F8" s="361"/>
      <c r="G8" s="160"/>
      <c r="H8" s="176"/>
      <c r="I8" s="177"/>
      <c r="J8" s="299"/>
      <c r="K8" s="299"/>
      <c r="L8" s="299"/>
      <c r="M8" s="299"/>
      <c r="N8" s="299"/>
      <c r="O8" s="299"/>
      <c r="P8" s="300"/>
      <c r="Q8" s="300"/>
      <c r="R8" s="300"/>
      <c r="S8" s="300"/>
      <c r="T8" s="300"/>
      <c r="U8" s="301"/>
      <c r="V8" s="275"/>
      <c r="W8" s="276"/>
      <c r="X8" s="176"/>
      <c r="Y8" s="177"/>
      <c r="Z8" s="275"/>
      <c r="AA8" s="380"/>
      <c r="AB8" s="276"/>
      <c r="AC8" s="98"/>
      <c r="AD8" s="192"/>
      <c r="AE8" s="193"/>
      <c r="AF8" s="340"/>
      <c r="AG8" s="341"/>
      <c r="AH8" s="342"/>
      <c r="AI8" s="340"/>
      <c r="AJ8" s="341"/>
      <c r="AK8" s="342"/>
      <c r="AL8" s="340"/>
      <c r="AM8" s="341"/>
      <c r="AN8" s="342"/>
      <c r="AO8" s="351"/>
      <c r="AP8" s="352"/>
      <c r="AQ8" s="353"/>
      <c r="AR8" s="351"/>
      <c r="AS8" s="352"/>
      <c r="AT8" s="353"/>
      <c r="AU8" s="337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5"/>
    </row>
    <row r="9" spans="2:97" s="26" customFormat="1" ht="6" customHeight="1" x14ac:dyDescent="0.2">
      <c r="B9" s="100"/>
      <c r="C9" s="100"/>
      <c r="E9" s="159"/>
      <c r="F9" s="361"/>
      <c r="G9" s="160"/>
      <c r="H9" s="176"/>
      <c r="I9" s="177"/>
      <c r="J9" s="344" t="s">
        <v>49</v>
      </c>
      <c r="K9" s="345"/>
      <c r="L9" s="344" t="s">
        <v>33</v>
      </c>
      <c r="M9" s="345"/>
      <c r="N9" s="344" t="s">
        <v>82</v>
      </c>
      <c r="O9" s="345"/>
      <c r="P9" s="344" t="s">
        <v>83</v>
      </c>
      <c r="Q9" s="345"/>
      <c r="R9" s="344" t="s">
        <v>58</v>
      </c>
      <c r="S9" s="345"/>
      <c r="T9" s="344" t="s">
        <v>98</v>
      </c>
      <c r="U9" s="345"/>
      <c r="V9" s="275"/>
      <c r="W9" s="276"/>
      <c r="X9" s="176"/>
      <c r="Y9" s="177"/>
      <c r="Z9" s="275"/>
      <c r="AA9" s="380"/>
      <c r="AB9" s="276"/>
      <c r="AC9" s="98"/>
      <c r="AD9" s="192"/>
      <c r="AE9" s="193"/>
      <c r="AF9" s="340"/>
      <c r="AG9" s="341"/>
      <c r="AH9" s="342"/>
      <c r="AI9" s="340"/>
      <c r="AJ9" s="341"/>
      <c r="AK9" s="342"/>
      <c r="AL9" s="340"/>
      <c r="AM9" s="341"/>
      <c r="AN9" s="342"/>
      <c r="AO9" s="351"/>
      <c r="AP9" s="352"/>
      <c r="AQ9" s="353"/>
      <c r="AR9" s="351"/>
      <c r="AS9" s="352"/>
      <c r="AT9" s="353"/>
      <c r="AU9" s="337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5"/>
    </row>
    <row r="10" spans="2:97" s="26" customFormat="1" ht="5.25" customHeight="1" x14ac:dyDescent="0.2">
      <c r="B10" s="100"/>
      <c r="C10" s="100"/>
      <c r="E10" s="346"/>
      <c r="F10" s="362"/>
      <c r="G10" s="347"/>
      <c r="H10" s="178"/>
      <c r="I10" s="179"/>
      <c r="J10" s="346"/>
      <c r="K10" s="347"/>
      <c r="L10" s="346"/>
      <c r="M10" s="347"/>
      <c r="N10" s="346"/>
      <c r="O10" s="347"/>
      <c r="P10" s="346"/>
      <c r="Q10" s="347"/>
      <c r="R10" s="346"/>
      <c r="S10" s="347"/>
      <c r="T10" s="346"/>
      <c r="U10" s="347"/>
      <c r="V10" s="269"/>
      <c r="W10" s="270"/>
      <c r="X10" s="178"/>
      <c r="Y10" s="179"/>
      <c r="Z10" s="269"/>
      <c r="AA10" s="381"/>
      <c r="AB10" s="270"/>
      <c r="AC10" s="101"/>
      <c r="AD10" s="194"/>
      <c r="AE10" s="195"/>
      <c r="AF10" s="279"/>
      <c r="AG10" s="343"/>
      <c r="AH10" s="280"/>
      <c r="AI10" s="279"/>
      <c r="AJ10" s="343"/>
      <c r="AK10" s="280"/>
      <c r="AL10" s="279"/>
      <c r="AM10" s="343"/>
      <c r="AN10" s="280"/>
      <c r="AO10" s="354"/>
      <c r="AP10" s="355"/>
      <c r="AQ10" s="356"/>
      <c r="AR10" s="354"/>
      <c r="AS10" s="355"/>
      <c r="AT10" s="356"/>
      <c r="AU10" s="338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7"/>
    </row>
    <row r="11" spans="2:97" s="26" customFormat="1" ht="6" customHeight="1" thickBot="1" x14ac:dyDescent="0.25">
      <c r="B11" s="100"/>
      <c r="C11" s="100"/>
      <c r="E11" s="102">
        <v>16</v>
      </c>
      <c r="F11" s="55"/>
      <c r="G11" s="89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366"/>
      <c r="Y11" s="367"/>
      <c r="Z11" s="366"/>
      <c r="AA11" s="420"/>
      <c r="AB11" s="367"/>
      <c r="AC11" s="366"/>
      <c r="AD11" s="420"/>
      <c r="AE11" s="367"/>
      <c r="AF11" s="331"/>
      <c r="AG11" s="332"/>
      <c r="AH11" s="333"/>
      <c r="AI11" s="431"/>
      <c r="AJ11" s="432"/>
      <c r="AK11" s="433"/>
      <c r="AL11" s="331"/>
      <c r="AM11" s="332"/>
      <c r="AN11" s="333"/>
      <c r="AO11" s="331"/>
      <c r="AP11" s="332"/>
      <c r="AQ11" s="333"/>
      <c r="AR11" s="331"/>
      <c r="AS11" s="332"/>
      <c r="AT11" s="333"/>
      <c r="AU11" s="408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10"/>
    </row>
    <row r="12" spans="2:97" s="26" customFormat="1" ht="15.95" customHeight="1" thickBot="1" x14ac:dyDescent="0.25">
      <c r="B12" s="103" t="s">
        <v>65</v>
      </c>
      <c r="C12" s="104" t="s">
        <v>66</v>
      </c>
      <c r="E12" s="365"/>
      <c r="F12" s="300"/>
      <c r="G12" s="301"/>
      <c r="H12" s="369">
        <f>'FICHA 101 (PG 3)'!G59</f>
        <v>5562</v>
      </c>
      <c r="I12" s="370"/>
      <c r="J12" s="212">
        <f>'FICHA 101 (PG 3)'!I59</f>
        <v>2</v>
      </c>
      <c r="K12" s="213"/>
      <c r="L12" s="212">
        <f>'FICHA 101 (PG 3)'!K59</f>
        <v>12</v>
      </c>
      <c r="M12" s="213"/>
      <c r="N12" s="212">
        <f>'FICHA 101 (PG 3)'!M59</f>
        <v>10</v>
      </c>
      <c r="O12" s="213"/>
      <c r="P12" s="212">
        <f>'FICHA 101 (PG 3)'!O59</f>
        <v>15</v>
      </c>
      <c r="Q12" s="213"/>
      <c r="R12" s="212">
        <f>'FICHA 101 (PG 3)'!Q59</f>
        <v>45</v>
      </c>
      <c r="S12" s="213"/>
      <c r="T12" s="212">
        <f>'FICHA 101 (PG 3)'!S59</f>
        <v>730</v>
      </c>
      <c r="U12" s="213"/>
      <c r="V12" s="212">
        <f>'FICHA 101 (PG 3)'!U59</f>
        <v>61</v>
      </c>
      <c r="W12" s="213"/>
      <c r="X12" s="212">
        <f>'FICHA 101 (PG 3)'!W59</f>
        <v>151</v>
      </c>
      <c r="Y12" s="213"/>
      <c r="Z12" s="212">
        <f>'FICHA 101 (PG 3)'!Y59</f>
        <v>636</v>
      </c>
      <c r="AA12" s="219"/>
      <c r="AB12" s="213"/>
      <c r="AC12" s="212">
        <f>'FICHA 101 (PG 3)'!AA59</f>
        <v>1037</v>
      </c>
      <c r="AD12" s="219"/>
      <c r="AE12" s="213"/>
      <c r="AF12" s="206">
        <f>'FICHA 101 (PG 3)'!AE59</f>
        <v>4536</v>
      </c>
      <c r="AG12" s="325"/>
      <c r="AH12" s="207"/>
      <c r="AI12" s="417">
        <f>'FICHA 101 (PG 3)'!AG59</f>
        <v>4536</v>
      </c>
      <c r="AJ12" s="418"/>
      <c r="AK12" s="419"/>
      <c r="AL12" s="208">
        <f>'FICHA 101 (PG 3)'!AI59</f>
        <v>5590</v>
      </c>
      <c r="AM12" s="326"/>
      <c r="AN12" s="209"/>
      <c r="AO12" s="208">
        <f>'FICHA 101 (PG 3)'!AK59</f>
        <v>3917</v>
      </c>
      <c r="AP12" s="326"/>
      <c r="AQ12" s="209"/>
      <c r="AR12" s="208">
        <f>'FICHA 101 (PG 3)'!AM59</f>
        <v>4536</v>
      </c>
      <c r="AS12" s="326"/>
      <c r="AT12" s="209"/>
      <c r="AU12" s="411"/>
      <c r="AV12" s="412"/>
      <c r="AW12" s="412"/>
      <c r="AX12" s="412"/>
      <c r="AY12" s="412"/>
      <c r="AZ12" s="412"/>
      <c r="BA12" s="412"/>
      <c r="BB12" s="412"/>
      <c r="BC12" s="412"/>
      <c r="BD12" s="412"/>
      <c r="BE12" s="412"/>
      <c r="BF12" s="412"/>
      <c r="BG12" s="412"/>
      <c r="BH12" s="412"/>
      <c r="BI12" s="412"/>
      <c r="BJ12" s="412"/>
      <c r="BK12" s="412"/>
      <c r="BL12" s="412"/>
      <c r="BM12" s="412"/>
      <c r="BN12" s="412"/>
      <c r="BO12" s="412"/>
      <c r="BP12" s="413"/>
    </row>
    <row r="13" spans="2:97" ht="12.75" customHeight="1" x14ac:dyDescent="0.2">
      <c r="B13" s="144"/>
      <c r="C13" s="144"/>
      <c r="E13" s="377" t="str">
        <f>IF(B13&lt;&gt;"",YEAR(B13),"")</f>
        <v/>
      </c>
      <c r="F13" s="378"/>
      <c r="G13" s="378"/>
      <c r="H13" s="366">
        <f>IF(B13&lt;&gt;"",C13-B13+1,0)</f>
        <v>0</v>
      </c>
      <c r="I13" s="367"/>
      <c r="J13" s="368"/>
      <c r="K13" s="330"/>
      <c r="L13" s="329"/>
      <c r="M13" s="330"/>
      <c r="N13" s="329"/>
      <c r="O13" s="330"/>
      <c r="P13" s="329"/>
      <c r="Q13" s="330"/>
      <c r="R13" s="329"/>
      <c r="S13" s="330"/>
      <c r="T13" s="329"/>
      <c r="U13" s="330"/>
      <c r="V13" s="329"/>
      <c r="W13" s="330"/>
      <c r="X13" s="329"/>
      <c r="Y13" s="330"/>
      <c r="Z13" s="329"/>
      <c r="AA13" s="368"/>
      <c r="AB13" s="330"/>
      <c r="AC13" s="329"/>
      <c r="AD13" s="368"/>
      <c r="AE13" s="368"/>
      <c r="AF13" s="331">
        <f>IF(H13&lt;&gt;0,(H13)-(J13+L13+N13+P13+R13+T13+V13+X13)+AF12,AF12)</f>
        <v>4536</v>
      </c>
      <c r="AG13" s="332"/>
      <c r="AH13" s="333"/>
      <c r="AI13" s="332">
        <f>AF13</f>
        <v>4536</v>
      </c>
      <c r="AJ13" s="332"/>
      <c r="AK13" s="333"/>
      <c r="AL13" s="332">
        <f>(H13+AC13+AL12)-(L13+N13+R13+T13+V13+X13)</f>
        <v>5590</v>
      </c>
      <c r="AM13" s="332"/>
      <c r="AN13" s="333"/>
      <c r="AO13" s="331">
        <f>(H13+AO12)-(L13+N13+R13+T13+V13+X13+Z13)</f>
        <v>3917</v>
      </c>
      <c r="AP13" s="332"/>
      <c r="AQ13" s="333"/>
      <c r="AR13" s="331">
        <f>AF13</f>
        <v>4536</v>
      </c>
      <c r="AS13" s="332"/>
      <c r="AT13" s="332"/>
      <c r="AU13" s="414"/>
      <c r="AV13" s="415"/>
      <c r="AW13" s="415"/>
      <c r="AX13" s="415"/>
      <c r="AY13" s="415"/>
      <c r="AZ13" s="415"/>
      <c r="BA13" s="415"/>
      <c r="BB13" s="415"/>
      <c r="BC13" s="415"/>
      <c r="BD13" s="415"/>
      <c r="BE13" s="415"/>
      <c r="BF13" s="415"/>
      <c r="BG13" s="415"/>
      <c r="BH13" s="415"/>
      <c r="BI13" s="415"/>
      <c r="BJ13" s="415"/>
      <c r="BK13" s="415"/>
      <c r="BL13" s="415"/>
      <c r="BM13" s="415"/>
      <c r="BN13" s="415"/>
      <c r="BO13" s="415"/>
      <c r="BP13" s="416"/>
    </row>
    <row r="14" spans="2:97" ht="12.75" customHeight="1" x14ac:dyDescent="0.2">
      <c r="B14" s="145"/>
      <c r="C14" s="145"/>
      <c r="E14" s="334" t="str">
        <f t="shared" ref="E14:E37" si="0">IF(B14&lt;&gt;"",YEAR(B14),"")</f>
        <v/>
      </c>
      <c r="F14" s="335"/>
      <c r="G14" s="335"/>
      <c r="H14" s="328">
        <f t="shared" ref="H14:H37" si="1">IF(B14&lt;&gt;"",C14-B14+1,0)</f>
        <v>0</v>
      </c>
      <c r="I14" s="215"/>
      <c r="J14" s="188"/>
      <c r="K14" s="157"/>
      <c r="L14" s="188"/>
      <c r="M14" s="157"/>
      <c r="N14" s="156"/>
      <c r="O14" s="157"/>
      <c r="P14" s="156"/>
      <c r="Q14" s="157"/>
      <c r="R14" s="156"/>
      <c r="S14" s="157"/>
      <c r="T14" s="156"/>
      <c r="U14" s="157"/>
      <c r="V14" s="156"/>
      <c r="W14" s="157"/>
      <c r="X14" s="156"/>
      <c r="Y14" s="157"/>
      <c r="Z14" s="156"/>
      <c r="AA14" s="188"/>
      <c r="AB14" s="157"/>
      <c r="AC14" s="156"/>
      <c r="AD14" s="188"/>
      <c r="AE14" s="188"/>
      <c r="AF14" s="169">
        <f t="shared" ref="AF14:AF37" si="2">IF(H14&lt;&gt;0,(H14)-(J14+L14+N14+P14+R14+T14+V14+X14)+AF13,AF13)</f>
        <v>4536</v>
      </c>
      <c r="AG14" s="203"/>
      <c r="AH14" s="170"/>
      <c r="AI14" s="169">
        <f t="shared" ref="AI14:AI37" si="3">AF14</f>
        <v>4536</v>
      </c>
      <c r="AJ14" s="203"/>
      <c r="AK14" s="170"/>
      <c r="AL14" s="169">
        <f t="shared" ref="AL14:AL37" si="4">(H14+AC14+AL13)-(L14+N14+R14+T14+V14+X14)</f>
        <v>5590</v>
      </c>
      <c r="AM14" s="203"/>
      <c r="AN14" s="170"/>
      <c r="AO14" s="169">
        <f t="shared" ref="AO14:AO37" si="5">(H14+AO13)-(L14+N14+R14+T14+V14+X14+Z14)</f>
        <v>3917</v>
      </c>
      <c r="AP14" s="203"/>
      <c r="AQ14" s="170"/>
      <c r="AR14" s="169">
        <f>AF14</f>
        <v>4536</v>
      </c>
      <c r="AS14" s="203"/>
      <c r="AT14" s="170"/>
      <c r="AU14" s="153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5"/>
    </row>
    <row r="15" spans="2:97" ht="12.75" customHeight="1" x14ac:dyDescent="0.2">
      <c r="B15" s="145"/>
      <c r="C15" s="145"/>
      <c r="E15" s="334" t="str">
        <f t="shared" si="0"/>
        <v/>
      </c>
      <c r="F15" s="335"/>
      <c r="G15" s="335"/>
      <c r="H15" s="328">
        <f t="shared" si="1"/>
        <v>0</v>
      </c>
      <c r="I15" s="215"/>
      <c r="J15" s="188"/>
      <c r="K15" s="157"/>
      <c r="L15" s="188"/>
      <c r="M15" s="157"/>
      <c r="N15" s="156"/>
      <c r="O15" s="157"/>
      <c r="P15" s="156"/>
      <c r="Q15" s="157"/>
      <c r="R15" s="156"/>
      <c r="S15" s="157"/>
      <c r="T15" s="156"/>
      <c r="U15" s="157"/>
      <c r="V15" s="156"/>
      <c r="W15" s="157"/>
      <c r="X15" s="156"/>
      <c r="Y15" s="157"/>
      <c r="Z15" s="156"/>
      <c r="AA15" s="188"/>
      <c r="AB15" s="157"/>
      <c r="AC15" s="156"/>
      <c r="AD15" s="188"/>
      <c r="AE15" s="188"/>
      <c r="AF15" s="169">
        <f t="shared" si="2"/>
        <v>4536</v>
      </c>
      <c r="AG15" s="203"/>
      <c r="AH15" s="170"/>
      <c r="AI15" s="169">
        <f t="shared" si="3"/>
        <v>4536</v>
      </c>
      <c r="AJ15" s="203"/>
      <c r="AK15" s="170"/>
      <c r="AL15" s="169">
        <f t="shared" si="4"/>
        <v>5590</v>
      </c>
      <c r="AM15" s="203"/>
      <c r="AN15" s="170"/>
      <c r="AO15" s="169">
        <f t="shared" si="5"/>
        <v>3917</v>
      </c>
      <c r="AP15" s="203"/>
      <c r="AQ15" s="170"/>
      <c r="AR15" s="169">
        <f>AF15</f>
        <v>4536</v>
      </c>
      <c r="AS15" s="203"/>
      <c r="AT15" s="170"/>
      <c r="AU15" s="474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6"/>
    </row>
    <row r="16" spans="2:97" ht="12.75" customHeight="1" x14ac:dyDescent="0.2">
      <c r="B16" s="145"/>
      <c r="C16" s="145"/>
      <c r="E16" s="334" t="str">
        <f t="shared" si="0"/>
        <v/>
      </c>
      <c r="F16" s="335"/>
      <c r="G16" s="335"/>
      <c r="H16" s="328">
        <f t="shared" si="1"/>
        <v>0</v>
      </c>
      <c r="I16" s="215"/>
      <c r="J16" s="188"/>
      <c r="K16" s="157"/>
      <c r="L16" s="188"/>
      <c r="M16" s="157"/>
      <c r="N16" s="156"/>
      <c r="O16" s="157"/>
      <c r="P16" s="156"/>
      <c r="Q16" s="157"/>
      <c r="R16" s="156"/>
      <c r="S16" s="157"/>
      <c r="T16" s="156"/>
      <c r="U16" s="157"/>
      <c r="V16" s="156"/>
      <c r="W16" s="157"/>
      <c r="X16" s="156"/>
      <c r="Y16" s="157"/>
      <c r="Z16" s="156"/>
      <c r="AA16" s="188"/>
      <c r="AB16" s="157"/>
      <c r="AC16" s="156"/>
      <c r="AD16" s="188"/>
      <c r="AE16" s="188"/>
      <c r="AF16" s="169">
        <f t="shared" si="2"/>
        <v>4536</v>
      </c>
      <c r="AG16" s="203"/>
      <c r="AH16" s="170"/>
      <c r="AI16" s="169">
        <f t="shared" si="3"/>
        <v>4536</v>
      </c>
      <c r="AJ16" s="203"/>
      <c r="AK16" s="170"/>
      <c r="AL16" s="169">
        <f t="shared" si="4"/>
        <v>5590</v>
      </c>
      <c r="AM16" s="203"/>
      <c r="AN16" s="170"/>
      <c r="AO16" s="169">
        <f t="shared" si="5"/>
        <v>3917</v>
      </c>
      <c r="AP16" s="203"/>
      <c r="AQ16" s="170"/>
      <c r="AR16" s="169">
        <f>AF16</f>
        <v>4536</v>
      </c>
      <c r="AS16" s="203"/>
      <c r="AT16" s="170"/>
      <c r="AU16" s="153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5"/>
      <c r="BY16" s="375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75"/>
    </row>
    <row r="17" spans="2:97" ht="12.75" customHeight="1" x14ac:dyDescent="0.2">
      <c r="B17" s="145"/>
      <c r="C17" s="145"/>
      <c r="E17" s="334" t="str">
        <f t="shared" si="0"/>
        <v/>
      </c>
      <c r="F17" s="335"/>
      <c r="G17" s="335"/>
      <c r="H17" s="328">
        <f t="shared" si="1"/>
        <v>0</v>
      </c>
      <c r="I17" s="215"/>
      <c r="J17" s="188"/>
      <c r="K17" s="157"/>
      <c r="L17" s="188"/>
      <c r="M17" s="157"/>
      <c r="N17" s="156"/>
      <c r="O17" s="157"/>
      <c r="P17" s="156"/>
      <c r="Q17" s="157"/>
      <c r="R17" s="156"/>
      <c r="S17" s="157"/>
      <c r="T17" s="156"/>
      <c r="U17" s="157"/>
      <c r="V17" s="156"/>
      <c r="W17" s="157"/>
      <c r="X17" s="156"/>
      <c r="Y17" s="157"/>
      <c r="Z17" s="156"/>
      <c r="AA17" s="188"/>
      <c r="AB17" s="157"/>
      <c r="AC17" s="156"/>
      <c r="AD17" s="188"/>
      <c r="AE17" s="188"/>
      <c r="AF17" s="169">
        <f t="shared" si="2"/>
        <v>4536</v>
      </c>
      <c r="AG17" s="203"/>
      <c r="AH17" s="170"/>
      <c r="AI17" s="169">
        <f t="shared" si="3"/>
        <v>4536</v>
      </c>
      <c r="AJ17" s="203"/>
      <c r="AK17" s="170"/>
      <c r="AL17" s="169">
        <f t="shared" si="4"/>
        <v>5590</v>
      </c>
      <c r="AM17" s="203"/>
      <c r="AN17" s="170"/>
      <c r="AO17" s="169">
        <f t="shared" si="5"/>
        <v>3917</v>
      </c>
      <c r="AP17" s="203"/>
      <c r="AQ17" s="170"/>
      <c r="AR17" s="169">
        <f t="shared" ref="AR17:AR37" si="6">AF17</f>
        <v>4536</v>
      </c>
      <c r="AS17" s="203"/>
      <c r="AT17" s="170"/>
      <c r="AU17" s="180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2"/>
      <c r="BY17" s="375"/>
      <c r="BZ17" s="375"/>
      <c r="CA17" s="375"/>
      <c r="CB17" s="375"/>
      <c r="CC17" s="375"/>
      <c r="CD17" s="375"/>
      <c r="CE17" s="375"/>
      <c r="CF17" s="375"/>
      <c r="CG17" s="375"/>
      <c r="CH17" s="375"/>
      <c r="CI17" s="375"/>
      <c r="CJ17" s="375"/>
      <c r="CK17" s="375"/>
      <c r="CL17" s="375"/>
      <c r="CM17" s="375"/>
      <c r="CN17" s="375"/>
      <c r="CO17" s="375"/>
      <c r="CP17" s="375"/>
      <c r="CQ17" s="375"/>
      <c r="CR17" s="375"/>
      <c r="CS17" s="375"/>
    </row>
    <row r="18" spans="2:97" ht="12.75" customHeight="1" x14ac:dyDescent="0.2">
      <c r="B18" s="145"/>
      <c r="C18" s="145"/>
      <c r="E18" s="334" t="str">
        <f t="shared" si="0"/>
        <v/>
      </c>
      <c r="F18" s="335"/>
      <c r="G18" s="335"/>
      <c r="H18" s="328">
        <f t="shared" si="1"/>
        <v>0</v>
      </c>
      <c r="I18" s="215"/>
      <c r="J18" s="188"/>
      <c r="K18" s="157"/>
      <c r="L18" s="188"/>
      <c r="M18" s="157"/>
      <c r="N18" s="156"/>
      <c r="O18" s="157"/>
      <c r="P18" s="156"/>
      <c r="Q18" s="157"/>
      <c r="R18" s="156"/>
      <c r="S18" s="157"/>
      <c r="T18" s="156"/>
      <c r="U18" s="157"/>
      <c r="V18" s="156"/>
      <c r="W18" s="157"/>
      <c r="X18" s="156"/>
      <c r="Y18" s="157"/>
      <c r="Z18" s="156"/>
      <c r="AA18" s="188"/>
      <c r="AB18" s="157"/>
      <c r="AC18" s="156"/>
      <c r="AD18" s="188"/>
      <c r="AE18" s="188"/>
      <c r="AF18" s="169">
        <f t="shared" si="2"/>
        <v>4536</v>
      </c>
      <c r="AG18" s="203"/>
      <c r="AH18" s="170"/>
      <c r="AI18" s="169">
        <f t="shared" si="3"/>
        <v>4536</v>
      </c>
      <c r="AJ18" s="203"/>
      <c r="AK18" s="170"/>
      <c r="AL18" s="169">
        <f t="shared" si="4"/>
        <v>5590</v>
      </c>
      <c r="AM18" s="203"/>
      <c r="AN18" s="170"/>
      <c r="AO18" s="169">
        <f t="shared" si="5"/>
        <v>3917</v>
      </c>
      <c r="AP18" s="203"/>
      <c r="AQ18" s="170"/>
      <c r="AR18" s="169">
        <f t="shared" si="6"/>
        <v>4536</v>
      </c>
      <c r="AS18" s="203"/>
      <c r="AT18" s="170"/>
      <c r="AU18" s="180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2"/>
      <c r="BY18" s="375"/>
      <c r="BZ18" s="375"/>
      <c r="CA18" s="375"/>
      <c r="CB18" s="375"/>
      <c r="CC18" s="375"/>
      <c r="CD18" s="375"/>
      <c r="CE18" s="375"/>
      <c r="CF18" s="375"/>
      <c r="CG18" s="375"/>
      <c r="CH18" s="375"/>
      <c r="CI18" s="375"/>
      <c r="CJ18" s="375"/>
      <c r="CK18" s="375"/>
      <c r="CL18" s="375"/>
      <c r="CM18" s="375"/>
      <c r="CN18" s="375"/>
      <c r="CO18" s="375"/>
      <c r="CP18" s="375"/>
      <c r="CQ18" s="375"/>
      <c r="CR18" s="375"/>
      <c r="CS18" s="375"/>
    </row>
    <row r="19" spans="2:97" x14ac:dyDescent="0.2">
      <c r="B19" s="145"/>
      <c r="C19" s="145"/>
      <c r="E19" s="334" t="str">
        <f t="shared" si="0"/>
        <v/>
      </c>
      <c r="F19" s="335"/>
      <c r="G19" s="335"/>
      <c r="H19" s="328">
        <f t="shared" si="1"/>
        <v>0</v>
      </c>
      <c r="I19" s="215"/>
      <c r="J19" s="188"/>
      <c r="K19" s="157"/>
      <c r="L19" s="188"/>
      <c r="M19" s="157"/>
      <c r="N19" s="156"/>
      <c r="O19" s="157"/>
      <c r="P19" s="156"/>
      <c r="Q19" s="157"/>
      <c r="R19" s="156"/>
      <c r="S19" s="157"/>
      <c r="T19" s="156"/>
      <c r="U19" s="157"/>
      <c r="V19" s="156"/>
      <c r="W19" s="157"/>
      <c r="X19" s="156"/>
      <c r="Y19" s="157"/>
      <c r="Z19" s="156"/>
      <c r="AA19" s="188"/>
      <c r="AB19" s="157"/>
      <c r="AC19" s="156"/>
      <c r="AD19" s="188"/>
      <c r="AE19" s="188"/>
      <c r="AF19" s="169">
        <f t="shared" si="2"/>
        <v>4536</v>
      </c>
      <c r="AG19" s="203"/>
      <c r="AH19" s="170"/>
      <c r="AI19" s="169">
        <f t="shared" si="3"/>
        <v>4536</v>
      </c>
      <c r="AJ19" s="203"/>
      <c r="AK19" s="170"/>
      <c r="AL19" s="169">
        <f t="shared" si="4"/>
        <v>5590</v>
      </c>
      <c r="AM19" s="203"/>
      <c r="AN19" s="170"/>
      <c r="AO19" s="169">
        <f t="shared" si="5"/>
        <v>3917</v>
      </c>
      <c r="AP19" s="203"/>
      <c r="AQ19" s="170"/>
      <c r="AR19" s="169">
        <f t="shared" si="6"/>
        <v>4536</v>
      </c>
      <c r="AS19" s="203"/>
      <c r="AT19" s="170"/>
      <c r="AU19" s="153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5"/>
      <c r="BY19" s="375"/>
      <c r="BZ19" s="375"/>
      <c r="CA19" s="375"/>
      <c r="CB19" s="375"/>
      <c r="CC19" s="375"/>
      <c r="CD19" s="375"/>
      <c r="CE19" s="375"/>
      <c r="CF19" s="375"/>
      <c r="CG19" s="375"/>
      <c r="CH19" s="375"/>
      <c r="CI19" s="375"/>
      <c r="CJ19" s="375"/>
      <c r="CK19" s="375"/>
      <c r="CL19" s="375"/>
      <c r="CM19" s="375"/>
      <c r="CN19" s="375"/>
      <c r="CO19" s="375"/>
      <c r="CP19" s="375"/>
      <c r="CQ19" s="375"/>
      <c r="CR19" s="375"/>
      <c r="CS19" s="375"/>
    </row>
    <row r="20" spans="2:97" ht="12.75" customHeight="1" x14ac:dyDescent="0.2">
      <c r="B20" s="145"/>
      <c r="C20" s="145"/>
      <c r="E20" s="334" t="str">
        <f t="shared" si="0"/>
        <v/>
      </c>
      <c r="F20" s="335"/>
      <c r="G20" s="335"/>
      <c r="H20" s="328">
        <f t="shared" si="1"/>
        <v>0</v>
      </c>
      <c r="I20" s="215"/>
      <c r="J20" s="188"/>
      <c r="K20" s="157"/>
      <c r="L20" s="188"/>
      <c r="M20" s="157"/>
      <c r="N20" s="156"/>
      <c r="O20" s="157"/>
      <c r="P20" s="156"/>
      <c r="Q20" s="157"/>
      <c r="R20" s="156"/>
      <c r="S20" s="157"/>
      <c r="T20" s="156"/>
      <c r="U20" s="157"/>
      <c r="V20" s="156"/>
      <c r="W20" s="157"/>
      <c r="X20" s="156"/>
      <c r="Y20" s="157"/>
      <c r="Z20" s="156"/>
      <c r="AA20" s="188"/>
      <c r="AB20" s="157"/>
      <c r="AC20" s="156"/>
      <c r="AD20" s="188"/>
      <c r="AE20" s="188"/>
      <c r="AF20" s="169">
        <f>IF(H20&lt;&gt;0,(H20)-(J20+L20+N20+P20+R20+T20+V20+X20)+AF19,AF19)</f>
        <v>4536</v>
      </c>
      <c r="AG20" s="203"/>
      <c r="AH20" s="170"/>
      <c r="AI20" s="169">
        <f t="shared" si="3"/>
        <v>4536</v>
      </c>
      <c r="AJ20" s="203"/>
      <c r="AK20" s="170"/>
      <c r="AL20" s="169">
        <f>(H20+AC20+AL19)-(L20+N20+R20+T20+V20+X20)</f>
        <v>5590</v>
      </c>
      <c r="AM20" s="203"/>
      <c r="AN20" s="170"/>
      <c r="AO20" s="169">
        <f t="shared" si="5"/>
        <v>3917</v>
      </c>
      <c r="AP20" s="203"/>
      <c r="AQ20" s="170"/>
      <c r="AR20" s="169">
        <f t="shared" si="6"/>
        <v>4536</v>
      </c>
      <c r="AS20" s="203"/>
      <c r="AT20" s="170"/>
      <c r="AU20" s="153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5"/>
      <c r="BY20" s="376"/>
      <c r="BZ20" s="376"/>
      <c r="CA20" s="376"/>
      <c r="CB20" s="376"/>
      <c r="CC20" s="376"/>
      <c r="CD20" s="376"/>
      <c r="CE20" s="376"/>
      <c r="CF20" s="376"/>
      <c r="CG20" s="376"/>
      <c r="CH20" s="376"/>
      <c r="CI20" s="376"/>
      <c r="CJ20" s="376"/>
      <c r="CK20" s="376"/>
      <c r="CL20" s="376"/>
      <c r="CM20" s="376"/>
      <c r="CN20" s="376"/>
      <c r="CO20" s="376"/>
      <c r="CP20" s="376"/>
      <c r="CQ20" s="376"/>
      <c r="CR20" s="376"/>
      <c r="CS20" s="376"/>
    </row>
    <row r="21" spans="2:97" ht="12.75" customHeight="1" x14ac:dyDescent="0.2">
      <c r="B21" s="145"/>
      <c r="C21" s="145"/>
      <c r="E21" s="334" t="str">
        <f t="shared" si="0"/>
        <v/>
      </c>
      <c r="F21" s="335"/>
      <c r="G21" s="335"/>
      <c r="H21" s="328">
        <f t="shared" si="1"/>
        <v>0</v>
      </c>
      <c r="I21" s="215"/>
      <c r="J21" s="188"/>
      <c r="K21" s="157"/>
      <c r="L21" s="156"/>
      <c r="M21" s="157"/>
      <c r="N21" s="156"/>
      <c r="O21" s="157"/>
      <c r="P21" s="156"/>
      <c r="Q21" s="157"/>
      <c r="R21" s="156"/>
      <c r="S21" s="157"/>
      <c r="T21" s="156"/>
      <c r="U21" s="157"/>
      <c r="V21" s="156"/>
      <c r="W21" s="157"/>
      <c r="X21" s="156"/>
      <c r="Y21" s="157"/>
      <c r="Z21" s="156"/>
      <c r="AA21" s="188"/>
      <c r="AB21" s="157"/>
      <c r="AC21" s="156"/>
      <c r="AD21" s="188"/>
      <c r="AE21" s="188"/>
      <c r="AF21" s="169">
        <f>IF(H21&lt;&gt;0,(H21)-(J21+L21+N21+P21+R21+T21+V21+X21)+AF20,AF20)</f>
        <v>4536</v>
      </c>
      <c r="AG21" s="203"/>
      <c r="AH21" s="170"/>
      <c r="AI21" s="169">
        <f t="shared" si="3"/>
        <v>4536</v>
      </c>
      <c r="AJ21" s="203"/>
      <c r="AK21" s="170"/>
      <c r="AL21" s="169">
        <f>(H21+AC21+AL20)-(L21+N21+R21+T21+V21+X21)</f>
        <v>5590</v>
      </c>
      <c r="AM21" s="203"/>
      <c r="AN21" s="170"/>
      <c r="AO21" s="169">
        <f t="shared" si="5"/>
        <v>3917</v>
      </c>
      <c r="AP21" s="203"/>
      <c r="AQ21" s="170"/>
      <c r="AR21" s="169">
        <f t="shared" si="6"/>
        <v>4536</v>
      </c>
      <c r="AS21" s="203"/>
      <c r="AT21" s="170"/>
      <c r="AU21" s="153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5"/>
      <c r="BY21" s="375"/>
      <c r="BZ21" s="375"/>
      <c r="CA21" s="375"/>
      <c r="CB21" s="375"/>
      <c r="CC21" s="375"/>
      <c r="CD21" s="375"/>
      <c r="CE21" s="375"/>
      <c r="CF21" s="375"/>
      <c r="CG21" s="375"/>
      <c r="CH21" s="375"/>
      <c r="CI21" s="375"/>
      <c r="CJ21" s="375"/>
      <c r="CK21" s="375"/>
      <c r="CL21" s="375"/>
      <c r="CM21" s="375"/>
      <c r="CN21" s="375"/>
      <c r="CO21" s="375"/>
      <c r="CP21" s="375"/>
      <c r="CQ21" s="375"/>
      <c r="CR21" s="375"/>
      <c r="CS21" s="375"/>
    </row>
    <row r="22" spans="2:97" ht="12.75" customHeight="1" x14ac:dyDescent="0.2">
      <c r="B22" s="145"/>
      <c r="C22" s="145"/>
      <c r="E22" s="334" t="str">
        <f t="shared" si="0"/>
        <v/>
      </c>
      <c r="F22" s="335"/>
      <c r="G22" s="335"/>
      <c r="H22" s="328">
        <f t="shared" si="1"/>
        <v>0</v>
      </c>
      <c r="I22" s="215"/>
      <c r="J22" s="188"/>
      <c r="K22" s="157"/>
      <c r="L22" s="188"/>
      <c r="M22" s="157"/>
      <c r="N22" s="156"/>
      <c r="O22" s="157"/>
      <c r="P22" s="156"/>
      <c r="Q22" s="157"/>
      <c r="R22" s="156"/>
      <c r="S22" s="157"/>
      <c r="T22" s="156"/>
      <c r="U22" s="157"/>
      <c r="V22" s="156"/>
      <c r="W22" s="157"/>
      <c r="X22" s="156"/>
      <c r="Y22" s="157"/>
      <c r="Z22" s="156"/>
      <c r="AA22" s="188"/>
      <c r="AB22" s="157"/>
      <c r="AC22" s="156"/>
      <c r="AD22" s="188"/>
      <c r="AE22" s="188"/>
      <c r="AF22" s="169">
        <f t="shared" si="2"/>
        <v>4536</v>
      </c>
      <c r="AG22" s="203"/>
      <c r="AH22" s="170"/>
      <c r="AI22" s="169">
        <f t="shared" si="3"/>
        <v>4536</v>
      </c>
      <c r="AJ22" s="203"/>
      <c r="AK22" s="170"/>
      <c r="AL22" s="169">
        <f t="shared" si="4"/>
        <v>5590</v>
      </c>
      <c r="AM22" s="203"/>
      <c r="AN22" s="170"/>
      <c r="AO22" s="169">
        <f t="shared" si="5"/>
        <v>3917</v>
      </c>
      <c r="AP22" s="203"/>
      <c r="AQ22" s="170"/>
      <c r="AR22" s="169">
        <f t="shared" si="6"/>
        <v>4536</v>
      </c>
      <c r="AS22" s="203"/>
      <c r="AT22" s="170"/>
      <c r="AU22" s="153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5"/>
      <c r="BY22" s="375"/>
      <c r="BZ22" s="375"/>
      <c r="CA22" s="375"/>
      <c r="CB22" s="375"/>
      <c r="CC22" s="375"/>
      <c r="CD22" s="375"/>
      <c r="CE22" s="375"/>
      <c r="CF22" s="375"/>
      <c r="CG22" s="375"/>
      <c r="CH22" s="375"/>
      <c r="CI22" s="375"/>
      <c r="CJ22" s="375"/>
      <c r="CK22" s="375"/>
      <c r="CL22" s="375"/>
      <c r="CM22" s="375"/>
      <c r="CN22" s="375"/>
      <c r="CO22" s="375"/>
      <c r="CP22" s="375"/>
      <c r="CQ22" s="375"/>
      <c r="CR22" s="375"/>
      <c r="CS22" s="375"/>
    </row>
    <row r="23" spans="2:97" ht="12.75" customHeight="1" x14ac:dyDescent="0.2">
      <c r="B23" s="145"/>
      <c r="C23" s="145"/>
      <c r="E23" s="334" t="str">
        <f t="shared" si="0"/>
        <v/>
      </c>
      <c r="F23" s="335"/>
      <c r="G23" s="335"/>
      <c r="H23" s="328">
        <f t="shared" si="1"/>
        <v>0</v>
      </c>
      <c r="I23" s="215"/>
      <c r="J23" s="188"/>
      <c r="K23" s="157"/>
      <c r="L23" s="188"/>
      <c r="M23" s="157"/>
      <c r="N23" s="156"/>
      <c r="O23" s="157"/>
      <c r="P23" s="156"/>
      <c r="Q23" s="157"/>
      <c r="R23" s="156"/>
      <c r="S23" s="157"/>
      <c r="T23" s="156"/>
      <c r="U23" s="157"/>
      <c r="V23" s="156"/>
      <c r="W23" s="157"/>
      <c r="X23" s="156"/>
      <c r="Y23" s="157"/>
      <c r="Z23" s="156"/>
      <c r="AA23" s="188"/>
      <c r="AB23" s="157"/>
      <c r="AC23" s="156"/>
      <c r="AD23" s="188"/>
      <c r="AE23" s="188"/>
      <c r="AF23" s="169">
        <f t="shared" si="2"/>
        <v>4536</v>
      </c>
      <c r="AG23" s="203"/>
      <c r="AH23" s="170"/>
      <c r="AI23" s="169">
        <f t="shared" si="3"/>
        <v>4536</v>
      </c>
      <c r="AJ23" s="203"/>
      <c r="AK23" s="170"/>
      <c r="AL23" s="169">
        <f t="shared" si="4"/>
        <v>5590</v>
      </c>
      <c r="AM23" s="203"/>
      <c r="AN23" s="170"/>
      <c r="AO23" s="169">
        <f t="shared" si="5"/>
        <v>3917</v>
      </c>
      <c r="AP23" s="203"/>
      <c r="AQ23" s="170"/>
      <c r="AR23" s="169">
        <f t="shared" si="6"/>
        <v>4536</v>
      </c>
      <c r="AS23" s="203"/>
      <c r="AT23" s="170"/>
      <c r="AU23" s="153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5"/>
      <c r="BY23" s="375"/>
      <c r="BZ23" s="375"/>
      <c r="CA23" s="375"/>
      <c r="CB23" s="375"/>
      <c r="CC23" s="375"/>
      <c r="CD23" s="375"/>
      <c r="CE23" s="375"/>
      <c r="CF23" s="375"/>
      <c r="CG23" s="375"/>
      <c r="CH23" s="375"/>
      <c r="CI23" s="375"/>
      <c r="CJ23" s="375"/>
      <c r="CK23" s="375"/>
      <c r="CL23" s="375"/>
      <c r="CM23" s="375"/>
      <c r="CN23" s="375"/>
      <c r="CO23" s="375"/>
      <c r="CP23" s="375"/>
      <c r="CQ23" s="375"/>
      <c r="CR23" s="375"/>
      <c r="CS23" s="375"/>
    </row>
    <row r="24" spans="2:97" ht="12.75" customHeight="1" x14ac:dyDescent="0.2">
      <c r="B24" s="145"/>
      <c r="C24" s="145"/>
      <c r="E24" s="334" t="str">
        <f t="shared" si="0"/>
        <v/>
      </c>
      <c r="F24" s="335"/>
      <c r="G24" s="335"/>
      <c r="H24" s="328">
        <f t="shared" si="1"/>
        <v>0</v>
      </c>
      <c r="I24" s="215"/>
      <c r="J24" s="188"/>
      <c r="K24" s="157"/>
      <c r="L24" s="188"/>
      <c r="M24" s="157"/>
      <c r="N24" s="156"/>
      <c r="O24" s="157"/>
      <c r="P24" s="156"/>
      <c r="Q24" s="157"/>
      <c r="R24" s="156"/>
      <c r="S24" s="157"/>
      <c r="T24" s="156"/>
      <c r="U24" s="157"/>
      <c r="V24" s="156"/>
      <c r="W24" s="157"/>
      <c r="X24" s="156"/>
      <c r="Y24" s="157"/>
      <c r="Z24" s="156"/>
      <c r="AA24" s="188"/>
      <c r="AB24" s="157"/>
      <c r="AC24" s="156"/>
      <c r="AD24" s="188"/>
      <c r="AE24" s="188"/>
      <c r="AF24" s="169">
        <f t="shared" si="2"/>
        <v>4536</v>
      </c>
      <c r="AG24" s="203"/>
      <c r="AH24" s="170"/>
      <c r="AI24" s="169">
        <f t="shared" si="3"/>
        <v>4536</v>
      </c>
      <c r="AJ24" s="203"/>
      <c r="AK24" s="170"/>
      <c r="AL24" s="169">
        <f t="shared" si="4"/>
        <v>5590</v>
      </c>
      <c r="AM24" s="203"/>
      <c r="AN24" s="170"/>
      <c r="AO24" s="169">
        <f t="shared" si="5"/>
        <v>3917</v>
      </c>
      <c r="AP24" s="203"/>
      <c r="AQ24" s="170"/>
      <c r="AR24" s="169">
        <f t="shared" si="6"/>
        <v>4536</v>
      </c>
      <c r="AS24" s="203"/>
      <c r="AT24" s="170"/>
      <c r="AU24" s="153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5"/>
      <c r="BY24" s="375"/>
      <c r="BZ24" s="375"/>
      <c r="CA24" s="375"/>
      <c r="CB24" s="375"/>
      <c r="CC24" s="375"/>
      <c r="CD24" s="375"/>
      <c r="CE24" s="375"/>
      <c r="CF24" s="375"/>
      <c r="CG24" s="375"/>
      <c r="CH24" s="375"/>
      <c r="CI24" s="375"/>
      <c r="CJ24" s="375"/>
      <c r="CK24" s="375"/>
      <c r="CL24" s="375"/>
      <c r="CM24" s="375"/>
      <c r="CN24" s="375"/>
      <c r="CO24" s="375"/>
      <c r="CP24" s="375"/>
      <c r="CQ24" s="375"/>
      <c r="CR24" s="375"/>
      <c r="CS24" s="375"/>
    </row>
    <row r="25" spans="2:97" ht="12.75" customHeight="1" x14ac:dyDescent="0.2">
      <c r="B25" s="145"/>
      <c r="C25" s="145"/>
      <c r="E25" s="334" t="str">
        <f t="shared" si="0"/>
        <v/>
      </c>
      <c r="F25" s="335"/>
      <c r="G25" s="335"/>
      <c r="H25" s="328">
        <f t="shared" si="1"/>
        <v>0</v>
      </c>
      <c r="I25" s="215"/>
      <c r="J25" s="188"/>
      <c r="K25" s="157"/>
      <c r="L25" s="188"/>
      <c r="M25" s="157"/>
      <c r="N25" s="156"/>
      <c r="O25" s="157"/>
      <c r="P25" s="156"/>
      <c r="Q25" s="157"/>
      <c r="R25" s="156"/>
      <c r="S25" s="157"/>
      <c r="T25" s="156"/>
      <c r="U25" s="157"/>
      <c r="V25" s="156"/>
      <c r="W25" s="157"/>
      <c r="X25" s="156"/>
      <c r="Y25" s="157"/>
      <c r="Z25" s="156"/>
      <c r="AA25" s="188"/>
      <c r="AB25" s="157"/>
      <c r="AC25" s="156"/>
      <c r="AD25" s="188"/>
      <c r="AE25" s="188"/>
      <c r="AF25" s="169">
        <f t="shared" si="2"/>
        <v>4536</v>
      </c>
      <c r="AG25" s="203"/>
      <c r="AH25" s="170"/>
      <c r="AI25" s="169">
        <f t="shared" si="3"/>
        <v>4536</v>
      </c>
      <c r="AJ25" s="203"/>
      <c r="AK25" s="170"/>
      <c r="AL25" s="169">
        <f t="shared" si="4"/>
        <v>5590</v>
      </c>
      <c r="AM25" s="203"/>
      <c r="AN25" s="170"/>
      <c r="AO25" s="169">
        <f t="shared" si="5"/>
        <v>3917</v>
      </c>
      <c r="AP25" s="203"/>
      <c r="AQ25" s="170"/>
      <c r="AR25" s="169">
        <f t="shared" si="6"/>
        <v>4536</v>
      </c>
      <c r="AS25" s="203"/>
      <c r="AT25" s="170"/>
      <c r="AU25" s="153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5"/>
      <c r="BY25" s="375"/>
      <c r="BZ25" s="375"/>
      <c r="CA25" s="375"/>
      <c r="CB25" s="375"/>
      <c r="CC25" s="375"/>
      <c r="CD25" s="375"/>
      <c r="CE25" s="375"/>
      <c r="CF25" s="375"/>
      <c r="CG25" s="375"/>
      <c r="CH25" s="375"/>
      <c r="CI25" s="375"/>
      <c r="CJ25" s="375"/>
      <c r="CK25" s="375"/>
      <c r="CL25" s="375"/>
      <c r="CM25" s="375"/>
      <c r="CN25" s="375"/>
      <c r="CO25" s="375"/>
      <c r="CP25" s="375"/>
      <c r="CQ25" s="375"/>
      <c r="CR25" s="375"/>
      <c r="CS25" s="375"/>
    </row>
    <row r="26" spans="2:97" ht="12.75" customHeight="1" x14ac:dyDescent="0.2">
      <c r="B26" s="145"/>
      <c r="C26" s="145"/>
      <c r="E26" s="334" t="str">
        <f t="shared" si="0"/>
        <v/>
      </c>
      <c r="F26" s="335"/>
      <c r="G26" s="335"/>
      <c r="H26" s="328">
        <f t="shared" si="1"/>
        <v>0</v>
      </c>
      <c r="I26" s="215"/>
      <c r="J26" s="188"/>
      <c r="K26" s="157"/>
      <c r="L26" s="188"/>
      <c r="M26" s="157"/>
      <c r="N26" s="156"/>
      <c r="O26" s="157"/>
      <c r="P26" s="156"/>
      <c r="Q26" s="157"/>
      <c r="R26" s="156"/>
      <c r="S26" s="157"/>
      <c r="T26" s="156"/>
      <c r="U26" s="157"/>
      <c r="V26" s="156"/>
      <c r="W26" s="157"/>
      <c r="X26" s="156"/>
      <c r="Y26" s="157"/>
      <c r="Z26" s="156"/>
      <c r="AA26" s="188"/>
      <c r="AB26" s="157"/>
      <c r="AC26" s="156"/>
      <c r="AD26" s="188"/>
      <c r="AE26" s="188"/>
      <c r="AF26" s="169">
        <f t="shared" si="2"/>
        <v>4536</v>
      </c>
      <c r="AG26" s="203"/>
      <c r="AH26" s="170"/>
      <c r="AI26" s="169">
        <f t="shared" si="3"/>
        <v>4536</v>
      </c>
      <c r="AJ26" s="203"/>
      <c r="AK26" s="170"/>
      <c r="AL26" s="169">
        <f t="shared" si="4"/>
        <v>5590</v>
      </c>
      <c r="AM26" s="203"/>
      <c r="AN26" s="170"/>
      <c r="AO26" s="169">
        <f t="shared" si="5"/>
        <v>3917</v>
      </c>
      <c r="AP26" s="203"/>
      <c r="AQ26" s="170"/>
      <c r="AR26" s="169">
        <f t="shared" si="6"/>
        <v>4536</v>
      </c>
      <c r="AS26" s="203"/>
      <c r="AT26" s="170"/>
      <c r="AU26" s="153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5"/>
      <c r="BY26" s="375"/>
      <c r="BZ26" s="375"/>
      <c r="CA26" s="375"/>
      <c r="CB26" s="375"/>
      <c r="CC26" s="375"/>
      <c r="CD26" s="375"/>
      <c r="CE26" s="375"/>
      <c r="CF26" s="375"/>
      <c r="CG26" s="375"/>
      <c r="CH26" s="375"/>
      <c r="CI26" s="375"/>
      <c r="CJ26" s="375"/>
      <c r="CK26" s="375"/>
      <c r="CL26" s="375"/>
      <c r="CM26" s="375"/>
      <c r="CN26" s="375"/>
      <c r="CO26" s="375"/>
      <c r="CP26" s="375"/>
      <c r="CQ26" s="375"/>
      <c r="CR26" s="375"/>
      <c r="CS26" s="375"/>
    </row>
    <row r="27" spans="2:97" ht="12.75" customHeight="1" x14ac:dyDescent="0.2">
      <c r="B27" s="145"/>
      <c r="C27" s="145"/>
      <c r="E27" s="334" t="str">
        <f t="shared" si="0"/>
        <v/>
      </c>
      <c r="F27" s="335"/>
      <c r="G27" s="335"/>
      <c r="H27" s="328">
        <f t="shared" si="1"/>
        <v>0</v>
      </c>
      <c r="I27" s="215"/>
      <c r="J27" s="188"/>
      <c r="K27" s="157"/>
      <c r="L27" s="188"/>
      <c r="M27" s="157"/>
      <c r="N27" s="156"/>
      <c r="O27" s="157"/>
      <c r="P27" s="156"/>
      <c r="Q27" s="157"/>
      <c r="R27" s="156"/>
      <c r="S27" s="157"/>
      <c r="T27" s="156"/>
      <c r="U27" s="157"/>
      <c r="V27" s="156"/>
      <c r="W27" s="157"/>
      <c r="X27" s="156"/>
      <c r="Y27" s="188"/>
      <c r="Z27" s="156"/>
      <c r="AA27" s="188"/>
      <c r="AB27" s="157"/>
      <c r="AC27" s="156"/>
      <c r="AD27" s="188"/>
      <c r="AE27" s="188"/>
      <c r="AF27" s="169">
        <f t="shared" si="2"/>
        <v>4536</v>
      </c>
      <c r="AG27" s="203"/>
      <c r="AH27" s="170"/>
      <c r="AI27" s="169">
        <f t="shared" si="3"/>
        <v>4536</v>
      </c>
      <c r="AJ27" s="203"/>
      <c r="AK27" s="170"/>
      <c r="AL27" s="169">
        <f t="shared" si="4"/>
        <v>5590</v>
      </c>
      <c r="AM27" s="203"/>
      <c r="AN27" s="170"/>
      <c r="AO27" s="169">
        <f t="shared" si="5"/>
        <v>3917</v>
      </c>
      <c r="AP27" s="203"/>
      <c r="AQ27" s="170"/>
      <c r="AR27" s="169">
        <f t="shared" si="6"/>
        <v>4536</v>
      </c>
      <c r="AS27" s="203"/>
      <c r="AT27" s="170"/>
      <c r="AU27" s="153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5"/>
    </row>
    <row r="28" spans="2:97" ht="12.75" customHeight="1" x14ac:dyDescent="0.2">
      <c r="B28" s="145"/>
      <c r="C28" s="145"/>
      <c r="E28" s="334" t="str">
        <f t="shared" si="0"/>
        <v/>
      </c>
      <c r="F28" s="335"/>
      <c r="G28" s="335"/>
      <c r="H28" s="328">
        <f t="shared" si="1"/>
        <v>0</v>
      </c>
      <c r="I28" s="215"/>
      <c r="J28" s="188"/>
      <c r="K28" s="157"/>
      <c r="L28" s="188"/>
      <c r="M28" s="157"/>
      <c r="N28" s="156"/>
      <c r="O28" s="157"/>
      <c r="P28" s="156"/>
      <c r="Q28" s="157"/>
      <c r="R28" s="156"/>
      <c r="S28" s="157"/>
      <c r="T28" s="156"/>
      <c r="U28" s="157"/>
      <c r="V28" s="156"/>
      <c r="W28" s="157"/>
      <c r="X28" s="156"/>
      <c r="Y28" s="188"/>
      <c r="Z28" s="156"/>
      <c r="AA28" s="188"/>
      <c r="AB28" s="157"/>
      <c r="AC28" s="156"/>
      <c r="AD28" s="188"/>
      <c r="AE28" s="188"/>
      <c r="AF28" s="169">
        <f t="shared" si="2"/>
        <v>4536</v>
      </c>
      <c r="AG28" s="203"/>
      <c r="AH28" s="170"/>
      <c r="AI28" s="169">
        <f t="shared" si="3"/>
        <v>4536</v>
      </c>
      <c r="AJ28" s="203"/>
      <c r="AK28" s="170"/>
      <c r="AL28" s="169">
        <f t="shared" si="4"/>
        <v>5590</v>
      </c>
      <c r="AM28" s="203"/>
      <c r="AN28" s="170"/>
      <c r="AO28" s="169">
        <f t="shared" si="5"/>
        <v>3917</v>
      </c>
      <c r="AP28" s="203"/>
      <c r="AQ28" s="170"/>
      <c r="AR28" s="169">
        <f t="shared" si="6"/>
        <v>4536</v>
      </c>
      <c r="AS28" s="203"/>
      <c r="AT28" s="170"/>
      <c r="AU28" s="153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5"/>
    </row>
    <row r="29" spans="2:97" ht="12.75" customHeight="1" x14ac:dyDescent="0.2">
      <c r="B29" s="145"/>
      <c r="C29" s="145"/>
      <c r="E29" s="334" t="str">
        <f t="shared" si="0"/>
        <v/>
      </c>
      <c r="F29" s="335"/>
      <c r="G29" s="335"/>
      <c r="H29" s="328">
        <f t="shared" si="1"/>
        <v>0</v>
      </c>
      <c r="I29" s="215"/>
      <c r="J29" s="188"/>
      <c r="K29" s="157"/>
      <c r="L29" s="188"/>
      <c r="M29" s="157"/>
      <c r="N29" s="156"/>
      <c r="O29" s="157"/>
      <c r="P29" s="156"/>
      <c r="Q29" s="157"/>
      <c r="R29" s="156"/>
      <c r="S29" s="157"/>
      <c r="T29" s="156"/>
      <c r="U29" s="157"/>
      <c r="V29" s="156"/>
      <c r="W29" s="157"/>
      <c r="X29" s="156"/>
      <c r="Y29" s="157"/>
      <c r="Z29" s="156"/>
      <c r="AA29" s="188"/>
      <c r="AB29" s="157"/>
      <c r="AC29" s="156"/>
      <c r="AD29" s="188"/>
      <c r="AE29" s="188"/>
      <c r="AF29" s="169">
        <f t="shared" si="2"/>
        <v>4536</v>
      </c>
      <c r="AG29" s="203"/>
      <c r="AH29" s="170"/>
      <c r="AI29" s="169">
        <f t="shared" si="3"/>
        <v>4536</v>
      </c>
      <c r="AJ29" s="203"/>
      <c r="AK29" s="170"/>
      <c r="AL29" s="169">
        <f t="shared" si="4"/>
        <v>5590</v>
      </c>
      <c r="AM29" s="203"/>
      <c r="AN29" s="170"/>
      <c r="AO29" s="169">
        <f t="shared" si="5"/>
        <v>3917</v>
      </c>
      <c r="AP29" s="203"/>
      <c r="AQ29" s="170"/>
      <c r="AR29" s="169">
        <f t="shared" si="6"/>
        <v>4536</v>
      </c>
      <c r="AS29" s="203"/>
      <c r="AT29" s="170"/>
      <c r="AU29" s="153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5"/>
    </row>
    <row r="30" spans="2:97" ht="12.75" customHeight="1" x14ac:dyDescent="0.2">
      <c r="B30" s="145"/>
      <c r="C30" s="145"/>
      <c r="E30" s="334" t="str">
        <f t="shared" si="0"/>
        <v/>
      </c>
      <c r="F30" s="335"/>
      <c r="G30" s="335"/>
      <c r="H30" s="328">
        <f t="shared" si="1"/>
        <v>0</v>
      </c>
      <c r="I30" s="215"/>
      <c r="J30" s="188"/>
      <c r="K30" s="157"/>
      <c r="L30" s="188"/>
      <c r="M30" s="157"/>
      <c r="N30" s="156"/>
      <c r="O30" s="157"/>
      <c r="P30" s="156"/>
      <c r="Q30" s="157"/>
      <c r="R30" s="156"/>
      <c r="S30" s="157"/>
      <c r="T30" s="156"/>
      <c r="U30" s="157"/>
      <c r="V30" s="156"/>
      <c r="W30" s="157"/>
      <c r="X30" s="156"/>
      <c r="Y30" s="157"/>
      <c r="Z30" s="156"/>
      <c r="AA30" s="188"/>
      <c r="AB30" s="157"/>
      <c r="AC30" s="156"/>
      <c r="AD30" s="188"/>
      <c r="AE30" s="188"/>
      <c r="AF30" s="169">
        <f t="shared" si="2"/>
        <v>4536</v>
      </c>
      <c r="AG30" s="203"/>
      <c r="AH30" s="170"/>
      <c r="AI30" s="169">
        <f t="shared" si="3"/>
        <v>4536</v>
      </c>
      <c r="AJ30" s="203"/>
      <c r="AK30" s="170"/>
      <c r="AL30" s="169">
        <f t="shared" si="4"/>
        <v>5590</v>
      </c>
      <c r="AM30" s="203"/>
      <c r="AN30" s="170"/>
      <c r="AO30" s="169">
        <f t="shared" si="5"/>
        <v>3917</v>
      </c>
      <c r="AP30" s="203"/>
      <c r="AQ30" s="170"/>
      <c r="AR30" s="169">
        <f t="shared" si="6"/>
        <v>4536</v>
      </c>
      <c r="AS30" s="203"/>
      <c r="AT30" s="170"/>
      <c r="AU30" s="153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5"/>
    </row>
    <row r="31" spans="2:97" ht="12.75" customHeight="1" x14ac:dyDescent="0.2">
      <c r="B31" s="145"/>
      <c r="C31" s="145"/>
      <c r="E31" s="334" t="str">
        <f t="shared" si="0"/>
        <v/>
      </c>
      <c r="F31" s="335"/>
      <c r="G31" s="335"/>
      <c r="H31" s="328">
        <f t="shared" si="1"/>
        <v>0</v>
      </c>
      <c r="I31" s="215"/>
      <c r="J31" s="188"/>
      <c r="K31" s="157"/>
      <c r="L31" s="188"/>
      <c r="M31" s="157"/>
      <c r="N31" s="156"/>
      <c r="O31" s="157"/>
      <c r="P31" s="156"/>
      <c r="Q31" s="157"/>
      <c r="R31" s="156"/>
      <c r="S31" s="157"/>
      <c r="T31" s="156"/>
      <c r="U31" s="157"/>
      <c r="V31" s="156"/>
      <c r="W31" s="157"/>
      <c r="X31" s="156"/>
      <c r="Y31" s="157"/>
      <c r="Z31" s="156"/>
      <c r="AA31" s="188"/>
      <c r="AB31" s="157"/>
      <c r="AC31" s="156"/>
      <c r="AD31" s="188"/>
      <c r="AE31" s="188"/>
      <c r="AF31" s="169">
        <f t="shared" si="2"/>
        <v>4536</v>
      </c>
      <c r="AG31" s="203"/>
      <c r="AH31" s="170"/>
      <c r="AI31" s="169">
        <f t="shared" si="3"/>
        <v>4536</v>
      </c>
      <c r="AJ31" s="203"/>
      <c r="AK31" s="170"/>
      <c r="AL31" s="169">
        <f t="shared" si="4"/>
        <v>5590</v>
      </c>
      <c r="AM31" s="203"/>
      <c r="AN31" s="170"/>
      <c r="AO31" s="169">
        <f t="shared" si="5"/>
        <v>3917</v>
      </c>
      <c r="AP31" s="203"/>
      <c r="AQ31" s="170"/>
      <c r="AR31" s="169">
        <f t="shared" si="6"/>
        <v>4536</v>
      </c>
      <c r="AS31" s="203"/>
      <c r="AT31" s="170"/>
      <c r="AU31" s="153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5"/>
    </row>
    <row r="32" spans="2:97" ht="12.75" customHeight="1" x14ac:dyDescent="0.2">
      <c r="B32" s="145"/>
      <c r="C32" s="145"/>
      <c r="E32" s="334" t="str">
        <f t="shared" si="0"/>
        <v/>
      </c>
      <c r="F32" s="335"/>
      <c r="G32" s="335"/>
      <c r="H32" s="328">
        <f t="shared" si="1"/>
        <v>0</v>
      </c>
      <c r="I32" s="215"/>
      <c r="J32" s="188"/>
      <c r="K32" s="157"/>
      <c r="L32" s="188"/>
      <c r="M32" s="157"/>
      <c r="N32" s="156"/>
      <c r="O32" s="157"/>
      <c r="P32" s="156"/>
      <c r="Q32" s="157"/>
      <c r="R32" s="156"/>
      <c r="S32" s="157"/>
      <c r="T32" s="156"/>
      <c r="U32" s="157"/>
      <c r="V32" s="156"/>
      <c r="W32" s="157"/>
      <c r="X32" s="156"/>
      <c r="Y32" s="157"/>
      <c r="Z32" s="156"/>
      <c r="AA32" s="188"/>
      <c r="AB32" s="157"/>
      <c r="AC32" s="156"/>
      <c r="AD32" s="188"/>
      <c r="AE32" s="188"/>
      <c r="AF32" s="169">
        <f t="shared" si="2"/>
        <v>4536</v>
      </c>
      <c r="AG32" s="203"/>
      <c r="AH32" s="170"/>
      <c r="AI32" s="169">
        <f t="shared" si="3"/>
        <v>4536</v>
      </c>
      <c r="AJ32" s="203"/>
      <c r="AK32" s="170"/>
      <c r="AL32" s="169">
        <f t="shared" si="4"/>
        <v>5590</v>
      </c>
      <c r="AM32" s="203"/>
      <c r="AN32" s="170"/>
      <c r="AO32" s="169">
        <f t="shared" si="5"/>
        <v>3917</v>
      </c>
      <c r="AP32" s="203"/>
      <c r="AQ32" s="170"/>
      <c r="AR32" s="169">
        <f t="shared" si="6"/>
        <v>4536</v>
      </c>
      <c r="AS32" s="203"/>
      <c r="AT32" s="170"/>
      <c r="AU32" s="153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5"/>
    </row>
    <row r="33" spans="2:68" ht="12.75" customHeight="1" x14ac:dyDescent="0.2">
      <c r="B33" s="145"/>
      <c r="C33" s="145"/>
      <c r="E33" s="334" t="str">
        <f t="shared" si="0"/>
        <v/>
      </c>
      <c r="F33" s="335"/>
      <c r="G33" s="335"/>
      <c r="H33" s="328">
        <f t="shared" si="1"/>
        <v>0</v>
      </c>
      <c r="I33" s="215"/>
      <c r="J33" s="188"/>
      <c r="K33" s="157"/>
      <c r="L33" s="188"/>
      <c r="M33" s="157"/>
      <c r="N33" s="156"/>
      <c r="O33" s="157"/>
      <c r="P33" s="156"/>
      <c r="Q33" s="157"/>
      <c r="R33" s="156"/>
      <c r="S33" s="157"/>
      <c r="T33" s="156"/>
      <c r="U33" s="157"/>
      <c r="V33" s="156"/>
      <c r="W33" s="157"/>
      <c r="X33" s="156"/>
      <c r="Y33" s="157"/>
      <c r="Z33" s="156"/>
      <c r="AA33" s="188"/>
      <c r="AB33" s="157"/>
      <c r="AC33" s="156"/>
      <c r="AD33" s="188"/>
      <c r="AE33" s="188"/>
      <c r="AF33" s="169">
        <f t="shared" si="2"/>
        <v>4536</v>
      </c>
      <c r="AG33" s="203"/>
      <c r="AH33" s="170"/>
      <c r="AI33" s="169">
        <f t="shared" si="3"/>
        <v>4536</v>
      </c>
      <c r="AJ33" s="203"/>
      <c r="AK33" s="170"/>
      <c r="AL33" s="169">
        <f t="shared" si="4"/>
        <v>5590</v>
      </c>
      <c r="AM33" s="203"/>
      <c r="AN33" s="170"/>
      <c r="AO33" s="169">
        <f t="shared" si="5"/>
        <v>3917</v>
      </c>
      <c r="AP33" s="203"/>
      <c r="AQ33" s="170"/>
      <c r="AR33" s="169">
        <f t="shared" si="6"/>
        <v>4536</v>
      </c>
      <c r="AS33" s="203"/>
      <c r="AT33" s="170"/>
      <c r="AU33" s="153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5"/>
    </row>
    <row r="34" spans="2:68" ht="12.75" customHeight="1" x14ac:dyDescent="0.2">
      <c r="B34" s="145"/>
      <c r="C34" s="145"/>
      <c r="E34" s="334" t="str">
        <f t="shared" si="0"/>
        <v/>
      </c>
      <c r="F34" s="335"/>
      <c r="G34" s="335"/>
      <c r="H34" s="328">
        <f t="shared" si="1"/>
        <v>0</v>
      </c>
      <c r="I34" s="215"/>
      <c r="J34" s="188"/>
      <c r="K34" s="157"/>
      <c r="L34" s="188"/>
      <c r="M34" s="157"/>
      <c r="N34" s="156"/>
      <c r="O34" s="157"/>
      <c r="P34" s="156"/>
      <c r="Q34" s="157"/>
      <c r="R34" s="156"/>
      <c r="S34" s="157"/>
      <c r="T34" s="156"/>
      <c r="U34" s="157"/>
      <c r="V34" s="156"/>
      <c r="W34" s="157"/>
      <c r="X34" s="156"/>
      <c r="Y34" s="157"/>
      <c r="Z34" s="156"/>
      <c r="AA34" s="188"/>
      <c r="AB34" s="157"/>
      <c r="AC34" s="156"/>
      <c r="AD34" s="188"/>
      <c r="AE34" s="188"/>
      <c r="AF34" s="169">
        <f t="shared" si="2"/>
        <v>4536</v>
      </c>
      <c r="AG34" s="203"/>
      <c r="AH34" s="170"/>
      <c r="AI34" s="169">
        <f t="shared" si="3"/>
        <v>4536</v>
      </c>
      <c r="AJ34" s="203"/>
      <c r="AK34" s="170"/>
      <c r="AL34" s="169">
        <f t="shared" si="4"/>
        <v>5590</v>
      </c>
      <c r="AM34" s="203"/>
      <c r="AN34" s="170"/>
      <c r="AO34" s="169">
        <f t="shared" si="5"/>
        <v>3917</v>
      </c>
      <c r="AP34" s="203"/>
      <c r="AQ34" s="170"/>
      <c r="AR34" s="169">
        <f t="shared" si="6"/>
        <v>4536</v>
      </c>
      <c r="AS34" s="203"/>
      <c r="AT34" s="170"/>
      <c r="AU34" s="153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5"/>
    </row>
    <row r="35" spans="2:68" ht="12.75" customHeight="1" x14ac:dyDescent="0.2">
      <c r="B35" s="145"/>
      <c r="C35" s="145"/>
      <c r="E35" s="334" t="str">
        <f t="shared" si="0"/>
        <v/>
      </c>
      <c r="F35" s="335"/>
      <c r="G35" s="335"/>
      <c r="H35" s="328">
        <f t="shared" si="1"/>
        <v>0</v>
      </c>
      <c r="I35" s="215"/>
      <c r="J35" s="188"/>
      <c r="K35" s="157"/>
      <c r="L35" s="188"/>
      <c r="M35" s="157"/>
      <c r="N35" s="156"/>
      <c r="O35" s="157"/>
      <c r="P35" s="156"/>
      <c r="Q35" s="157"/>
      <c r="R35" s="156"/>
      <c r="S35" s="157"/>
      <c r="T35" s="156"/>
      <c r="U35" s="157"/>
      <c r="V35" s="156"/>
      <c r="W35" s="157"/>
      <c r="X35" s="156"/>
      <c r="Y35" s="157"/>
      <c r="Z35" s="156"/>
      <c r="AA35" s="188"/>
      <c r="AB35" s="157"/>
      <c r="AC35" s="156"/>
      <c r="AD35" s="188"/>
      <c r="AE35" s="188"/>
      <c r="AF35" s="169">
        <f t="shared" si="2"/>
        <v>4536</v>
      </c>
      <c r="AG35" s="203"/>
      <c r="AH35" s="170"/>
      <c r="AI35" s="169">
        <f t="shared" si="3"/>
        <v>4536</v>
      </c>
      <c r="AJ35" s="203"/>
      <c r="AK35" s="170"/>
      <c r="AL35" s="169">
        <f t="shared" si="4"/>
        <v>5590</v>
      </c>
      <c r="AM35" s="203"/>
      <c r="AN35" s="170"/>
      <c r="AO35" s="169">
        <f t="shared" si="5"/>
        <v>3917</v>
      </c>
      <c r="AP35" s="203"/>
      <c r="AQ35" s="170"/>
      <c r="AR35" s="169">
        <f>AF35</f>
        <v>4536</v>
      </c>
      <c r="AS35" s="203"/>
      <c r="AT35" s="170"/>
      <c r="AU35" s="153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5"/>
    </row>
    <row r="36" spans="2:68" ht="12.75" customHeight="1" x14ac:dyDescent="0.2">
      <c r="B36" s="145"/>
      <c r="C36" s="145"/>
      <c r="E36" s="334" t="str">
        <f t="shared" si="0"/>
        <v/>
      </c>
      <c r="F36" s="335"/>
      <c r="G36" s="335"/>
      <c r="H36" s="328">
        <f t="shared" si="1"/>
        <v>0</v>
      </c>
      <c r="I36" s="215"/>
      <c r="J36" s="188"/>
      <c r="K36" s="157"/>
      <c r="L36" s="188"/>
      <c r="M36" s="157"/>
      <c r="N36" s="156"/>
      <c r="O36" s="157"/>
      <c r="P36" s="156"/>
      <c r="Q36" s="157"/>
      <c r="R36" s="156"/>
      <c r="S36" s="157"/>
      <c r="T36" s="156"/>
      <c r="U36" s="157"/>
      <c r="V36" s="156"/>
      <c r="W36" s="157"/>
      <c r="X36" s="156"/>
      <c r="Y36" s="157"/>
      <c r="Z36" s="156"/>
      <c r="AA36" s="188"/>
      <c r="AB36" s="157"/>
      <c r="AC36" s="156"/>
      <c r="AD36" s="188"/>
      <c r="AE36" s="188"/>
      <c r="AF36" s="169">
        <f t="shared" si="2"/>
        <v>4536</v>
      </c>
      <c r="AG36" s="203"/>
      <c r="AH36" s="170"/>
      <c r="AI36" s="169">
        <f t="shared" si="3"/>
        <v>4536</v>
      </c>
      <c r="AJ36" s="203"/>
      <c r="AK36" s="170"/>
      <c r="AL36" s="169">
        <f t="shared" si="4"/>
        <v>5590</v>
      </c>
      <c r="AM36" s="203"/>
      <c r="AN36" s="170"/>
      <c r="AO36" s="169">
        <f t="shared" si="5"/>
        <v>3917</v>
      </c>
      <c r="AP36" s="203"/>
      <c r="AQ36" s="170"/>
      <c r="AR36" s="169">
        <f t="shared" si="6"/>
        <v>4536</v>
      </c>
      <c r="AS36" s="203"/>
      <c r="AT36" s="170"/>
      <c r="AU36" s="153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5"/>
    </row>
    <row r="37" spans="2:68" ht="12.75" customHeight="1" thickBot="1" x14ac:dyDescent="0.25">
      <c r="B37" s="146"/>
      <c r="C37" s="147"/>
      <c r="E37" s="334" t="str">
        <f t="shared" si="0"/>
        <v/>
      </c>
      <c r="F37" s="335"/>
      <c r="G37" s="335"/>
      <c r="H37" s="434">
        <f t="shared" si="1"/>
        <v>0</v>
      </c>
      <c r="I37" s="435"/>
      <c r="J37" s="188"/>
      <c r="K37" s="157"/>
      <c r="L37" s="312"/>
      <c r="M37" s="221"/>
      <c r="N37" s="220"/>
      <c r="O37" s="221"/>
      <c r="P37" s="220"/>
      <c r="Q37" s="221"/>
      <c r="R37" s="220"/>
      <c r="S37" s="221"/>
      <c r="T37" s="220"/>
      <c r="U37" s="221"/>
      <c r="V37" s="220"/>
      <c r="W37" s="221"/>
      <c r="X37" s="220"/>
      <c r="Y37" s="221"/>
      <c r="Z37" s="220"/>
      <c r="AA37" s="312"/>
      <c r="AB37" s="221"/>
      <c r="AC37" s="220"/>
      <c r="AD37" s="312"/>
      <c r="AE37" s="312"/>
      <c r="AF37" s="313">
        <f t="shared" si="2"/>
        <v>4536</v>
      </c>
      <c r="AG37" s="314"/>
      <c r="AH37" s="315"/>
      <c r="AI37" s="313">
        <f t="shared" si="3"/>
        <v>4536</v>
      </c>
      <c r="AJ37" s="314"/>
      <c r="AK37" s="315"/>
      <c r="AL37" s="313">
        <f t="shared" si="4"/>
        <v>5590</v>
      </c>
      <c r="AM37" s="314"/>
      <c r="AN37" s="315"/>
      <c r="AO37" s="313">
        <f t="shared" si="5"/>
        <v>3917</v>
      </c>
      <c r="AP37" s="314"/>
      <c r="AQ37" s="315"/>
      <c r="AR37" s="313">
        <f t="shared" si="6"/>
        <v>4536</v>
      </c>
      <c r="AS37" s="314"/>
      <c r="AT37" s="315"/>
      <c r="AU37" s="303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304"/>
      <c r="BH37" s="154"/>
      <c r="BI37" s="154"/>
      <c r="BJ37" s="154"/>
      <c r="BK37" s="154"/>
      <c r="BL37" s="154"/>
      <c r="BM37" s="154"/>
      <c r="BN37" s="154"/>
      <c r="BO37" s="154"/>
      <c r="BP37" s="155"/>
    </row>
    <row r="38" spans="2:68" s="26" customFormat="1" ht="8.1" customHeight="1" x14ac:dyDescent="0.2">
      <c r="C38" s="109"/>
      <c r="E38" s="11">
        <v>17</v>
      </c>
      <c r="F38" s="110"/>
      <c r="G38" s="111"/>
      <c r="H38" s="401">
        <f>SUM(H11:I37)</f>
        <v>5562</v>
      </c>
      <c r="I38" s="402"/>
      <c r="J38" s="327">
        <f>SUM(J11:K37)</f>
        <v>2</v>
      </c>
      <c r="K38" s="327"/>
      <c r="L38" s="210">
        <f>SUM(L11:M37)</f>
        <v>12</v>
      </c>
      <c r="M38" s="211"/>
      <c r="N38" s="210">
        <f>SUM(N11:O37)</f>
        <v>10</v>
      </c>
      <c r="O38" s="211"/>
      <c r="P38" s="210">
        <f>SUM(P11:Q37)</f>
        <v>15</v>
      </c>
      <c r="Q38" s="211"/>
      <c r="R38" s="210">
        <f>SUM(R11:S37)</f>
        <v>45</v>
      </c>
      <c r="S38" s="211"/>
      <c r="T38" s="210">
        <f>SUM(T11:U37)</f>
        <v>730</v>
      </c>
      <c r="U38" s="211"/>
      <c r="V38" s="210">
        <f>SUM(V11:W37)</f>
        <v>61</v>
      </c>
      <c r="W38" s="211"/>
      <c r="X38" s="210">
        <f>SUM(X11:Y37)</f>
        <v>151</v>
      </c>
      <c r="Y38" s="211"/>
      <c r="Z38" s="210">
        <f>SUM(Z11:AB37)</f>
        <v>636</v>
      </c>
      <c r="AA38" s="217"/>
      <c r="AB38" s="217"/>
      <c r="AC38" s="210">
        <f>SUM(AC11:AE37)</f>
        <v>1037</v>
      </c>
      <c r="AD38" s="217"/>
      <c r="AE38" s="217"/>
      <c r="AF38" s="323">
        <f>LARGE(AF11:AH37,1)</f>
        <v>4536</v>
      </c>
      <c r="AG38" s="323"/>
      <c r="AH38" s="323"/>
      <c r="AI38" s="206">
        <f>LARGE(AI11:AK37,1)</f>
        <v>4536</v>
      </c>
      <c r="AJ38" s="325"/>
      <c r="AK38" s="325"/>
      <c r="AL38" s="204">
        <f>LARGE(AL11:AN37,1)</f>
        <v>5590</v>
      </c>
      <c r="AM38" s="216"/>
      <c r="AN38" s="216"/>
      <c r="AO38" s="204">
        <f>LARGE(AO11:AQ37,1)</f>
        <v>3917</v>
      </c>
      <c r="AP38" s="216"/>
      <c r="AQ38" s="216"/>
      <c r="AR38" s="204">
        <f>LARGE(AR11:AT37,1)</f>
        <v>4536</v>
      </c>
      <c r="AS38" s="216"/>
      <c r="AT38" s="216"/>
      <c r="AU38" s="112">
        <v>18</v>
      </c>
      <c r="AV38" s="425"/>
      <c r="AW38" s="425"/>
      <c r="AX38" s="425"/>
      <c r="AY38" s="425"/>
      <c r="AZ38" s="425"/>
      <c r="BA38" s="425"/>
      <c r="BB38" s="425"/>
      <c r="BC38" s="425"/>
      <c r="BD38" s="425"/>
      <c r="BE38" s="425"/>
      <c r="BF38" s="425"/>
      <c r="BG38" s="382"/>
      <c r="BH38" s="425"/>
      <c r="BI38" s="425"/>
      <c r="BJ38" s="425"/>
      <c r="BK38" s="425"/>
      <c r="BL38" s="425"/>
      <c r="BM38" s="425"/>
      <c r="BN38" s="425"/>
      <c r="BO38" s="425"/>
      <c r="BP38" s="113"/>
    </row>
    <row r="39" spans="2:68" s="26" customFormat="1" ht="6" customHeight="1" x14ac:dyDescent="0.2">
      <c r="E39" s="316" t="s">
        <v>81</v>
      </c>
      <c r="F39" s="317"/>
      <c r="G39" s="318"/>
      <c r="H39" s="401"/>
      <c r="I39" s="402"/>
      <c r="J39" s="327"/>
      <c r="K39" s="327"/>
      <c r="L39" s="171"/>
      <c r="M39" s="172"/>
      <c r="N39" s="171"/>
      <c r="O39" s="172"/>
      <c r="P39" s="171"/>
      <c r="Q39" s="172"/>
      <c r="R39" s="171"/>
      <c r="S39" s="172"/>
      <c r="T39" s="171"/>
      <c r="U39" s="172"/>
      <c r="V39" s="171"/>
      <c r="W39" s="172"/>
      <c r="X39" s="171"/>
      <c r="Y39" s="172"/>
      <c r="Z39" s="171"/>
      <c r="AA39" s="218"/>
      <c r="AB39" s="218"/>
      <c r="AC39" s="171"/>
      <c r="AD39" s="218"/>
      <c r="AE39" s="218"/>
      <c r="AF39" s="324"/>
      <c r="AG39" s="324"/>
      <c r="AH39" s="324"/>
      <c r="AI39" s="206"/>
      <c r="AJ39" s="325"/>
      <c r="AK39" s="325"/>
      <c r="AL39" s="206"/>
      <c r="AM39" s="325"/>
      <c r="AN39" s="325"/>
      <c r="AO39" s="206"/>
      <c r="AP39" s="325"/>
      <c r="AQ39" s="325"/>
      <c r="AR39" s="206"/>
      <c r="AS39" s="325"/>
      <c r="AT39" s="325"/>
      <c r="AU39" s="393"/>
      <c r="AV39" s="426"/>
      <c r="AW39" s="426"/>
      <c r="AX39" s="426"/>
      <c r="AY39" s="426"/>
      <c r="AZ39" s="426"/>
      <c r="BA39" s="426"/>
      <c r="BB39" s="426"/>
      <c r="BC39" s="426"/>
      <c r="BD39" s="426"/>
      <c r="BE39" s="426"/>
      <c r="BF39" s="426"/>
      <c r="BG39" s="383"/>
      <c r="BH39" s="426"/>
      <c r="BI39" s="426"/>
      <c r="BJ39" s="426"/>
      <c r="BK39" s="426"/>
      <c r="BL39" s="426"/>
      <c r="BM39" s="426"/>
      <c r="BN39" s="426"/>
      <c r="BO39" s="426"/>
      <c r="BP39" s="114"/>
    </row>
    <row r="40" spans="2:68" s="26" customFormat="1" ht="6" customHeight="1" x14ac:dyDescent="0.2">
      <c r="E40" s="319"/>
      <c r="F40" s="317"/>
      <c r="G40" s="318"/>
      <c r="H40" s="401"/>
      <c r="I40" s="402"/>
      <c r="J40" s="327"/>
      <c r="K40" s="327"/>
      <c r="L40" s="171"/>
      <c r="M40" s="172"/>
      <c r="N40" s="171"/>
      <c r="O40" s="172"/>
      <c r="P40" s="171"/>
      <c r="Q40" s="172"/>
      <c r="R40" s="171"/>
      <c r="S40" s="172"/>
      <c r="T40" s="171"/>
      <c r="U40" s="172"/>
      <c r="V40" s="171"/>
      <c r="W40" s="172"/>
      <c r="X40" s="171"/>
      <c r="Y40" s="172"/>
      <c r="Z40" s="171"/>
      <c r="AA40" s="218"/>
      <c r="AB40" s="218"/>
      <c r="AC40" s="171"/>
      <c r="AD40" s="218"/>
      <c r="AE40" s="218"/>
      <c r="AF40" s="324"/>
      <c r="AG40" s="324"/>
      <c r="AH40" s="324"/>
      <c r="AI40" s="206"/>
      <c r="AJ40" s="325"/>
      <c r="AK40" s="325"/>
      <c r="AL40" s="206"/>
      <c r="AM40" s="325"/>
      <c r="AN40" s="325"/>
      <c r="AO40" s="206"/>
      <c r="AP40" s="325"/>
      <c r="AQ40" s="325"/>
      <c r="AR40" s="206"/>
      <c r="AS40" s="325"/>
      <c r="AT40" s="325"/>
      <c r="AU40" s="394"/>
      <c r="AV40" s="426"/>
      <c r="AW40" s="426"/>
      <c r="AX40" s="426"/>
      <c r="AY40" s="426"/>
      <c r="AZ40" s="426"/>
      <c r="BA40" s="426"/>
      <c r="BB40" s="426"/>
      <c r="BC40" s="426"/>
      <c r="BD40" s="426"/>
      <c r="BE40" s="426"/>
      <c r="BF40" s="426"/>
      <c r="BG40" s="383"/>
      <c r="BH40" s="427"/>
      <c r="BI40" s="427"/>
      <c r="BJ40" s="427"/>
      <c r="BK40" s="427"/>
      <c r="BL40" s="427"/>
      <c r="BM40" s="427"/>
      <c r="BN40" s="427"/>
      <c r="BO40" s="427"/>
      <c r="BP40" s="114"/>
    </row>
    <row r="41" spans="2:68" s="26" customFormat="1" ht="6" customHeight="1" x14ac:dyDescent="0.2">
      <c r="E41" s="320"/>
      <c r="F41" s="321"/>
      <c r="G41" s="322"/>
      <c r="H41" s="369"/>
      <c r="I41" s="370"/>
      <c r="J41" s="327"/>
      <c r="K41" s="327"/>
      <c r="L41" s="212"/>
      <c r="M41" s="213"/>
      <c r="N41" s="212"/>
      <c r="O41" s="213"/>
      <c r="P41" s="212"/>
      <c r="Q41" s="213"/>
      <c r="R41" s="212"/>
      <c r="S41" s="213"/>
      <c r="T41" s="212"/>
      <c r="U41" s="213"/>
      <c r="V41" s="212"/>
      <c r="W41" s="213"/>
      <c r="X41" s="212"/>
      <c r="Y41" s="213"/>
      <c r="Z41" s="212"/>
      <c r="AA41" s="219"/>
      <c r="AB41" s="219"/>
      <c r="AC41" s="212"/>
      <c r="AD41" s="219"/>
      <c r="AE41" s="219"/>
      <c r="AF41" s="324"/>
      <c r="AG41" s="324"/>
      <c r="AH41" s="324"/>
      <c r="AI41" s="208"/>
      <c r="AJ41" s="326"/>
      <c r="AK41" s="326"/>
      <c r="AL41" s="208"/>
      <c r="AM41" s="326"/>
      <c r="AN41" s="326"/>
      <c r="AO41" s="208"/>
      <c r="AP41" s="326"/>
      <c r="AQ41" s="326"/>
      <c r="AR41" s="208"/>
      <c r="AS41" s="326"/>
      <c r="AT41" s="326"/>
      <c r="AU41" s="395"/>
      <c r="AV41" s="115"/>
      <c r="AW41" s="388" t="s">
        <v>61</v>
      </c>
      <c r="AX41" s="388"/>
      <c r="AY41" s="388"/>
      <c r="AZ41" s="388"/>
      <c r="BA41" s="388"/>
      <c r="BB41" s="388"/>
      <c r="BC41" s="388"/>
      <c r="BD41" s="388"/>
      <c r="BE41" s="115"/>
      <c r="BF41" s="115"/>
      <c r="BG41" s="384"/>
      <c r="BH41" s="388" t="s">
        <v>84</v>
      </c>
      <c r="BI41" s="388"/>
      <c r="BJ41" s="388"/>
      <c r="BK41" s="388"/>
      <c r="BL41" s="388"/>
      <c r="BM41" s="388"/>
      <c r="BN41" s="388"/>
      <c r="BO41" s="388"/>
      <c r="BP41" s="116"/>
    </row>
    <row r="42" spans="2:68" ht="3.95" customHeight="1" x14ac:dyDescent="0.2">
      <c r="E42" s="26"/>
    </row>
    <row r="43" spans="2:68" s="30" customFormat="1" ht="8.1" customHeight="1" x14ac:dyDescent="0.15">
      <c r="E43" s="117"/>
      <c r="F43" s="405" t="str">
        <f>"CERTIDÃO DE TEMPO DE SERVIÇO  Nº "&amp;'FICHA 101 (PG 1)'!AN7</f>
        <v>CERTIDÃO DE TEMPO DE SERVIÇO  Nº S/N</v>
      </c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  <c r="AI43" s="406"/>
      <c r="AJ43" s="406"/>
      <c r="AK43" s="406"/>
      <c r="AL43" s="406"/>
      <c r="AM43" s="406"/>
      <c r="AN43" s="406"/>
      <c r="AO43" s="406"/>
      <c r="AP43" s="406"/>
      <c r="AQ43" s="406"/>
      <c r="AR43" s="406"/>
      <c r="AS43" s="406"/>
      <c r="AT43" s="406"/>
      <c r="AU43" s="406"/>
      <c r="AV43" s="406"/>
      <c r="AW43" s="406"/>
      <c r="AX43" s="118"/>
      <c r="AZ43" s="396" t="s">
        <v>88</v>
      </c>
      <c r="BA43" s="397"/>
      <c r="BB43" s="397"/>
      <c r="BC43" s="397"/>
      <c r="BD43" s="397"/>
      <c r="BE43" s="397"/>
      <c r="BF43" s="397"/>
      <c r="BG43" s="397"/>
      <c r="BH43" s="397"/>
      <c r="BI43" s="397"/>
      <c r="BJ43" s="397"/>
      <c r="BK43" s="397"/>
      <c r="BL43" s="397"/>
      <c r="BM43" s="397"/>
      <c r="BN43" s="397"/>
      <c r="BO43" s="397"/>
      <c r="BP43" s="398"/>
    </row>
    <row r="44" spans="2:68" s="30" customFormat="1" ht="8.1" customHeight="1" x14ac:dyDescent="0.2">
      <c r="E44" s="119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407"/>
      <c r="AJ44" s="407"/>
      <c r="AK44" s="407"/>
      <c r="AL44" s="407"/>
      <c r="AM44" s="407"/>
      <c r="AN44" s="407"/>
      <c r="AO44" s="407"/>
      <c r="AP44" s="407"/>
      <c r="AQ44" s="407"/>
      <c r="AR44" s="407"/>
      <c r="AS44" s="407"/>
      <c r="AT44" s="407"/>
      <c r="AU44" s="407"/>
      <c r="AV44" s="407"/>
      <c r="AW44" s="407"/>
      <c r="AX44" s="120"/>
      <c r="AZ44" s="428"/>
      <c r="BA44" s="429"/>
      <c r="BB44" s="429"/>
      <c r="BC44" s="429"/>
      <c r="BD44" s="429"/>
      <c r="BE44" s="429"/>
      <c r="BF44" s="429"/>
      <c r="BG44" s="429"/>
      <c r="BH44" s="429"/>
      <c r="BI44" s="429"/>
      <c r="BJ44" s="429"/>
      <c r="BK44" s="429"/>
      <c r="BL44" s="429"/>
      <c r="BM44" s="429"/>
      <c r="BN44" s="429"/>
      <c r="BO44" s="429"/>
      <c r="BP44" s="430"/>
    </row>
    <row r="45" spans="2:68" s="121" customFormat="1" ht="11.1" customHeight="1" x14ac:dyDescent="0.2">
      <c r="E45" s="122"/>
      <c r="F45" s="123" t="s">
        <v>89</v>
      </c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404" t="str">
        <f>REPT('FICHA 101 (PG 1)'!E10,1)</f>
        <v>NOME DO SERVIDOR</v>
      </c>
      <c r="AB45" s="404"/>
      <c r="AC45" s="404"/>
      <c r="AD45" s="404"/>
      <c r="AE45" s="404"/>
      <c r="AF45" s="404"/>
      <c r="AG45" s="404"/>
      <c r="AH45" s="404"/>
      <c r="AI45" s="404"/>
      <c r="AJ45" s="404"/>
      <c r="AK45" s="404"/>
      <c r="AL45" s="404"/>
      <c r="AM45" s="404"/>
      <c r="AN45" s="404"/>
      <c r="AO45" s="404"/>
      <c r="AP45" s="404"/>
      <c r="AQ45" s="404"/>
      <c r="AR45" s="404"/>
      <c r="AS45" s="404"/>
      <c r="AT45" s="404"/>
      <c r="AU45" s="404"/>
      <c r="AV45" s="404"/>
      <c r="AW45" s="404"/>
      <c r="AX45" s="124"/>
      <c r="AZ45" s="428"/>
      <c r="BA45" s="429"/>
      <c r="BB45" s="429"/>
      <c r="BC45" s="429"/>
      <c r="BD45" s="429"/>
      <c r="BE45" s="429"/>
      <c r="BF45" s="429"/>
      <c r="BG45" s="429"/>
      <c r="BH45" s="429"/>
      <c r="BI45" s="429"/>
      <c r="BJ45" s="429"/>
      <c r="BK45" s="429"/>
      <c r="BL45" s="429"/>
      <c r="BM45" s="429"/>
      <c r="BN45" s="429"/>
      <c r="BO45" s="429"/>
      <c r="BP45" s="430"/>
    </row>
    <row r="46" spans="2:68" s="121" customFormat="1" ht="11.1" customHeight="1" x14ac:dyDescent="0.2">
      <c r="E46" s="122"/>
      <c r="F46" s="125" t="s">
        <v>51</v>
      </c>
      <c r="G46" s="34"/>
      <c r="H46" s="392" t="str">
        <f>REPT('FICHA 101 (PG 1)'!AR10,1)</f>
        <v>XX.XXX.XXX</v>
      </c>
      <c r="I46" s="392"/>
      <c r="J46" s="392"/>
      <c r="K46" s="392"/>
      <c r="L46" s="392"/>
      <c r="M46" s="392"/>
      <c r="N46" s="392"/>
      <c r="O46" s="371" t="s">
        <v>86</v>
      </c>
      <c r="P46" s="371"/>
      <c r="Q46" s="371"/>
      <c r="R46" s="371"/>
      <c r="S46" s="372"/>
      <c r="T46" s="372"/>
      <c r="U46" s="372"/>
      <c r="V46" s="372"/>
      <c r="W46" s="372"/>
      <c r="X46" s="121" t="s">
        <v>87</v>
      </c>
      <c r="Y46" s="372"/>
      <c r="Z46" s="373"/>
      <c r="AA46" s="373"/>
      <c r="AB46" s="373"/>
      <c r="AC46" s="373"/>
      <c r="AD46" s="373"/>
      <c r="AE46" s="374" t="s">
        <v>85</v>
      </c>
      <c r="AF46" s="374"/>
      <c r="AG46" s="374"/>
      <c r="AH46" s="374"/>
      <c r="AI46" s="374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124"/>
      <c r="AZ46" s="428"/>
      <c r="BA46" s="429"/>
      <c r="BB46" s="429"/>
      <c r="BC46" s="429"/>
      <c r="BD46" s="429"/>
      <c r="BE46" s="429"/>
      <c r="BF46" s="429"/>
      <c r="BG46" s="429"/>
      <c r="BH46" s="429"/>
      <c r="BI46" s="429"/>
      <c r="BJ46" s="429"/>
      <c r="BK46" s="429"/>
      <c r="BL46" s="429"/>
      <c r="BM46" s="429"/>
      <c r="BN46" s="429"/>
      <c r="BO46" s="429"/>
      <c r="BP46" s="430"/>
    </row>
    <row r="47" spans="2:68" s="121" customFormat="1" ht="11.1" customHeight="1" x14ac:dyDescent="0.2">
      <c r="E47" s="122"/>
      <c r="F47" s="400" t="s">
        <v>37</v>
      </c>
      <c r="G47" s="400"/>
      <c r="H47" s="400"/>
      <c r="I47" s="400"/>
      <c r="J47" s="400"/>
      <c r="K47" s="400"/>
      <c r="L47" s="310" t="str">
        <f>IF(Y46&lt;&gt;"",AF38,"")</f>
        <v/>
      </c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123" t="s">
        <v>38</v>
      </c>
      <c r="AI47" s="310" t="str">
        <f>IF(L47="","",IF(QUOTIENT(MOD(L47,365),30)=12,SUM(QUOTIENT(L47,365),1),QUOTIENT(L47,365)))</f>
        <v/>
      </c>
      <c r="AJ47" s="310"/>
      <c r="AK47" s="310"/>
      <c r="AL47" s="123" t="s">
        <v>39</v>
      </c>
      <c r="AN47" s="310" t="str">
        <f>IF(L47="","",IF(QUOTIENT(MOD(L47,365),30)=12,0,QUOTIENT(MOD(L47,365),30)))</f>
        <v/>
      </c>
      <c r="AO47" s="310"/>
      <c r="AP47" s="310"/>
      <c r="AQ47" s="123" t="s">
        <v>40</v>
      </c>
      <c r="AT47" s="391" t="str">
        <f>IF(L47="","",IF(QUOTIENT(MOD(L47,365),30)=12,0,MOD(MOD(L47,365),30)))</f>
        <v/>
      </c>
      <c r="AU47" s="391"/>
      <c r="AV47" s="391"/>
      <c r="AW47" s="123" t="s">
        <v>41</v>
      </c>
      <c r="AX47" s="124"/>
      <c r="AZ47" s="428"/>
      <c r="BA47" s="429"/>
      <c r="BB47" s="429"/>
      <c r="BC47" s="429"/>
      <c r="BD47" s="429"/>
      <c r="BE47" s="429"/>
      <c r="BF47" s="429"/>
      <c r="BG47" s="429"/>
      <c r="BH47" s="429"/>
      <c r="BI47" s="429"/>
      <c r="BJ47" s="429"/>
      <c r="BK47" s="429"/>
      <c r="BL47" s="429"/>
      <c r="BM47" s="429"/>
      <c r="BN47" s="429"/>
      <c r="BO47" s="429"/>
      <c r="BP47" s="430"/>
    </row>
    <row r="48" spans="2:68" s="121" customFormat="1" ht="11.1" customHeight="1" x14ac:dyDescent="0.2">
      <c r="E48" s="122"/>
      <c r="F48" s="400" t="s">
        <v>42</v>
      </c>
      <c r="G48" s="400"/>
      <c r="H48" s="400"/>
      <c r="I48" s="400"/>
      <c r="J48" s="125"/>
      <c r="K48" s="34"/>
      <c r="L48" s="310" t="str">
        <f>L47</f>
        <v/>
      </c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123" t="s">
        <v>38</v>
      </c>
      <c r="AI48" s="310" t="str">
        <f t="shared" ref="AI48:AI51" si="7">IF(L48="","",IF(QUOTIENT(MOD(L48,365),30)=12,SUM(QUOTIENT(L48,365),1),QUOTIENT(L48,365)))</f>
        <v/>
      </c>
      <c r="AJ48" s="310"/>
      <c r="AK48" s="310"/>
      <c r="AL48" s="123" t="s">
        <v>39</v>
      </c>
      <c r="AN48" s="310" t="str">
        <f t="shared" ref="AN48:AN51" si="8">IF(L48="","",IF(QUOTIENT(MOD(L48,365),30)=12,0,QUOTIENT(MOD(L48,365),30)))</f>
        <v/>
      </c>
      <c r="AO48" s="310"/>
      <c r="AP48" s="310"/>
      <c r="AQ48" s="123" t="s">
        <v>40</v>
      </c>
      <c r="AT48" s="391" t="str">
        <f t="shared" ref="AT48:AT51" si="9">IF(L48="","",IF(QUOTIENT(MOD(L48,365),30)=12,0,MOD(MOD(L48,365),30)))</f>
        <v/>
      </c>
      <c r="AU48" s="391"/>
      <c r="AV48" s="391"/>
      <c r="AW48" s="123" t="s">
        <v>41</v>
      </c>
      <c r="AX48" s="124"/>
      <c r="AZ48" s="428"/>
      <c r="BA48" s="429"/>
      <c r="BB48" s="429"/>
      <c r="BC48" s="429"/>
      <c r="BD48" s="429"/>
      <c r="BE48" s="429"/>
      <c r="BF48" s="429"/>
      <c r="BG48" s="429"/>
      <c r="BH48" s="429"/>
      <c r="BI48" s="429"/>
      <c r="BJ48" s="429"/>
      <c r="BK48" s="429"/>
      <c r="BL48" s="429"/>
      <c r="BM48" s="429"/>
      <c r="BN48" s="429"/>
      <c r="BO48" s="429"/>
      <c r="BP48" s="430"/>
    </row>
    <row r="49" spans="5:68" s="121" customFormat="1" ht="11.1" customHeight="1" x14ac:dyDescent="0.2">
      <c r="E49" s="122"/>
      <c r="F49" s="400" t="s">
        <v>43</v>
      </c>
      <c r="G49" s="400"/>
      <c r="H49" s="400"/>
      <c r="I49" s="400"/>
      <c r="J49" s="400"/>
      <c r="K49" s="126"/>
      <c r="L49" s="311" t="str">
        <f>IF(Y46&lt;&gt;"",AL38,"")</f>
        <v/>
      </c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123" t="s">
        <v>38</v>
      </c>
      <c r="AI49" s="310" t="str">
        <f t="shared" si="7"/>
        <v/>
      </c>
      <c r="AJ49" s="310"/>
      <c r="AK49" s="310"/>
      <c r="AL49" s="123" t="s">
        <v>39</v>
      </c>
      <c r="AN49" s="310" t="str">
        <f t="shared" si="8"/>
        <v/>
      </c>
      <c r="AO49" s="310"/>
      <c r="AP49" s="310"/>
      <c r="AQ49" s="123" t="s">
        <v>40</v>
      </c>
      <c r="AT49" s="391" t="str">
        <f t="shared" si="9"/>
        <v/>
      </c>
      <c r="AU49" s="391"/>
      <c r="AV49" s="391"/>
      <c r="AW49" s="123" t="s">
        <v>41</v>
      </c>
      <c r="AX49" s="124"/>
      <c r="AZ49" s="428"/>
      <c r="BA49" s="429"/>
      <c r="BB49" s="429"/>
      <c r="BC49" s="429"/>
      <c r="BD49" s="429"/>
      <c r="BE49" s="429"/>
      <c r="BF49" s="429"/>
      <c r="BG49" s="429"/>
      <c r="BH49" s="429"/>
      <c r="BI49" s="429"/>
      <c r="BJ49" s="429"/>
      <c r="BK49" s="429"/>
      <c r="BL49" s="429"/>
      <c r="BM49" s="429"/>
      <c r="BN49" s="429"/>
      <c r="BO49" s="429"/>
      <c r="BP49" s="430"/>
    </row>
    <row r="50" spans="5:68" s="30" customFormat="1" ht="11.1" customHeight="1" x14ac:dyDescent="0.2">
      <c r="E50" s="119"/>
      <c r="F50" s="400" t="s">
        <v>93</v>
      </c>
      <c r="G50" s="400"/>
      <c r="H50" s="400"/>
      <c r="I50" s="400"/>
      <c r="J50" s="400"/>
      <c r="K50" s="126"/>
      <c r="L50" s="309" t="str">
        <f>IF(AND(Y46&lt;&gt;"",AO38&lt;&gt;0),AO38,"")</f>
        <v/>
      </c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400" t="s">
        <v>38</v>
      </c>
      <c r="AF50" s="400"/>
      <c r="AG50" s="400"/>
      <c r="AH50" s="121"/>
      <c r="AI50" s="310" t="str">
        <f t="shared" si="7"/>
        <v/>
      </c>
      <c r="AJ50" s="310"/>
      <c r="AK50" s="310"/>
      <c r="AL50" s="123" t="s">
        <v>39</v>
      </c>
      <c r="AM50" s="121"/>
      <c r="AN50" s="310" t="str">
        <f t="shared" si="8"/>
        <v/>
      </c>
      <c r="AO50" s="310"/>
      <c r="AP50" s="310"/>
      <c r="AQ50" s="123" t="s">
        <v>40</v>
      </c>
      <c r="AR50" s="121"/>
      <c r="AS50" s="121"/>
      <c r="AT50" s="391" t="str">
        <f t="shared" si="9"/>
        <v/>
      </c>
      <c r="AU50" s="391"/>
      <c r="AV50" s="391"/>
      <c r="AW50" s="123" t="s">
        <v>41</v>
      </c>
      <c r="AX50" s="120"/>
      <c r="AZ50" s="428"/>
      <c r="BA50" s="429"/>
      <c r="BB50" s="429"/>
      <c r="BC50" s="429"/>
      <c r="BD50" s="429"/>
      <c r="BE50" s="429"/>
      <c r="BF50" s="429"/>
      <c r="BG50" s="429"/>
      <c r="BH50" s="429"/>
      <c r="BI50" s="429"/>
      <c r="BJ50" s="429"/>
      <c r="BK50" s="429"/>
      <c r="BL50" s="429"/>
      <c r="BM50" s="429"/>
      <c r="BN50" s="429"/>
      <c r="BO50" s="429"/>
      <c r="BP50" s="430"/>
    </row>
    <row r="51" spans="5:68" s="30" customFormat="1" ht="11.1" customHeight="1" x14ac:dyDescent="0.2">
      <c r="E51" s="119"/>
      <c r="F51" s="400" t="s">
        <v>91</v>
      </c>
      <c r="G51" s="400"/>
      <c r="H51" s="400"/>
      <c r="I51" s="400"/>
      <c r="J51" s="400"/>
      <c r="K51" s="127"/>
      <c r="L51" s="309" t="str">
        <f>IF(Y46&lt;&gt;"",AR38,"")</f>
        <v/>
      </c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71" t="s">
        <v>38</v>
      </c>
      <c r="AF51" s="371"/>
      <c r="AG51" s="371"/>
      <c r="AH51" s="121"/>
      <c r="AI51" s="310" t="str">
        <f t="shared" si="7"/>
        <v/>
      </c>
      <c r="AJ51" s="310"/>
      <c r="AK51" s="310"/>
      <c r="AL51" s="371" t="s">
        <v>39</v>
      </c>
      <c r="AM51" s="371"/>
      <c r="AN51" s="310" t="str">
        <f t="shared" si="8"/>
        <v/>
      </c>
      <c r="AO51" s="310"/>
      <c r="AP51" s="310"/>
      <c r="AQ51" s="371" t="s">
        <v>40</v>
      </c>
      <c r="AR51" s="371"/>
      <c r="AS51" s="371"/>
      <c r="AT51" s="391" t="str">
        <f t="shared" si="9"/>
        <v/>
      </c>
      <c r="AU51" s="391"/>
      <c r="AV51" s="391"/>
      <c r="AW51" s="400" t="s">
        <v>41</v>
      </c>
      <c r="AX51" s="403"/>
      <c r="AZ51" s="428"/>
      <c r="BA51" s="429"/>
      <c r="BB51" s="429"/>
      <c r="BC51" s="429"/>
      <c r="BD51" s="429"/>
      <c r="BE51" s="429"/>
      <c r="BF51" s="429"/>
      <c r="BG51" s="429"/>
      <c r="BH51" s="429"/>
      <c r="BI51" s="429"/>
      <c r="BJ51" s="429"/>
      <c r="BK51" s="429"/>
      <c r="BL51" s="429"/>
      <c r="BM51" s="429"/>
      <c r="BN51" s="429"/>
      <c r="BO51" s="429"/>
      <c r="BP51" s="430"/>
    </row>
    <row r="52" spans="5:68" s="30" customFormat="1" ht="11.1" customHeight="1" x14ac:dyDescent="0.2">
      <c r="E52" s="128"/>
      <c r="F52" s="387" t="s">
        <v>44</v>
      </c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121"/>
      <c r="AA52" s="121"/>
      <c r="AB52" s="121"/>
      <c r="AC52" s="121"/>
      <c r="AD52" s="121"/>
      <c r="AE52" s="121"/>
      <c r="AF52" s="121"/>
      <c r="AG52" s="399" t="s">
        <v>45</v>
      </c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121"/>
      <c r="AV52" s="121"/>
      <c r="AW52" s="121"/>
      <c r="AX52" s="120"/>
      <c r="AZ52" s="428"/>
      <c r="BA52" s="429"/>
      <c r="BB52" s="429"/>
      <c r="BC52" s="429"/>
      <c r="BD52" s="429"/>
      <c r="BE52" s="429"/>
      <c r="BF52" s="429"/>
      <c r="BG52" s="429"/>
      <c r="BH52" s="429"/>
      <c r="BI52" s="429"/>
      <c r="BJ52" s="429"/>
      <c r="BK52" s="429"/>
      <c r="BL52" s="429"/>
      <c r="BM52" s="429"/>
      <c r="BN52" s="429"/>
      <c r="BO52" s="429"/>
      <c r="BP52" s="430"/>
    </row>
    <row r="53" spans="5:68" s="30" customFormat="1" ht="11.1" customHeight="1" x14ac:dyDescent="0.2">
      <c r="E53" s="119"/>
      <c r="F53" s="386">
        <f ca="1">TODAY()</f>
        <v>45909</v>
      </c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123"/>
      <c r="AA53" s="121"/>
      <c r="AB53" s="121"/>
      <c r="AC53" s="121"/>
      <c r="AD53" s="121"/>
      <c r="AE53" s="390" t="s">
        <v>90</v>
      </c>
      <c r="AF53" s="390"/>
      <c r="AG53" s="390"/>
      <c r="AH53" s="390"/>
      <c r="AI53" s="390"/>
      <c r="AJ53" s="390"/>
      <c r="AK53" s="390"/>
      <c r="AL53" s="129" t="s">
        <v>46</v>
      </c>
      <c r="AM53" s="389">
        <f ca="1">TODAY()</f>
        <v>45909</v>
      </c>
      <c r="AN53" s="390"/>
      <c r="AO53" s="390"/>
      <c r="AP53" s="390"/>
      <c r="AQ53" s="390"/>
      <c r="AR53" s="390"/>
      <c r="AS53" s="390"/>
      <c r="AT53" s="390"/>
      <c r="AU53" s="390"/>
      <c r="AV53" s="390"/>
      <c r="AW53" s="390"/>
      <c r="AX53" s="120" t="s">
        <v>50</v>
      </c>
      <c r="AZ53" s="428"/>
      <c r="BA53" s="429"/>
      <c r="BB53" s="429"/>
      <c r="BC53" s="429"/>
      <c r="BD53" s="429"/>
      <c r="BE53" s="429"/>
      <c r="BF53" s="429"/>
      <c r="BG53" s="429"/>
      <c r="BH53" s="429"/>
      <c r="BI53" s="429"/>
      <c r="BJ53" s="429"/>
      <c r="BK53" s="429"/>
      <c r="BL53" s="429"/>
      <c r="BM53" s="429"/>
      <c r="BN53" s="429"/>
      <c r="BO53" s="429"/>
      <c r="BP53" s="430"/>
    </row>
    <row r="54" spans="5:68" s="30" customFormat="1" ht="11.1" customHeight="1" x14ac:dyDescent="0.2">
      <c r="E54" s="119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121"/>
      <c r="AA54" s="121"/>
      <c r="AB54" s="121"/>
      <c r="AC54" s="121"/>
      <c r="AD54" s="121"/>
      <c r="AE54" s="423"/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3"/>
      <c r="AU54" s="423"/>
      <c r="AV54" s="423"/>
      <c r="AW54" s="423"/>
      <c r="AX54" s="120"/>
      <c r="AZ54" s="428"/>
      <c r="BA54" s="429"/>
      <c r="BB54" s="429"/>
      <c r="BC54" s="429"/>
      <c r="BD54" s="429"/>
      <c r="BE54" s="429"/>
      <c r="BF54" s="429"/>
      <c r="BG54" s="429"/>
      <c r="BH54" s="429"/>
      <c r="BI54" s="429"/>
      <c r="BJ54" s="429"/>
      <c r="BK54" s="429"/>
      <c r="BL54" s="429"/>
      <c r="BM54" s="429"/>
      <c r="BN54" s="429"/>
      <c r="BO54" s="429"/>
      <c r="BP54" s="430"/>
    </row>
    <row r="55" spans="5:68" s="30" customFormat="1" ht="11.1" customHeight="1" x14ac:dyDescent="0.2">
      <c r="E55" s="119"/>
      <c r="F55" s="422"/>
      <c r="G55" s="422"/>
      <c r="H55" s="422"/>
      <c r="I55" s="422"/>
      <c r="J55" s="422"/>
      <c r="K55" s="422"/>
      <c r="L55" s="422"/>
      <c r="M55" s="422"/>
      <c r="N55" s="422"/>
      <c r="O55" s="422"/>
      <c r="P55" s="422"/>
      <c r="Q55" s="422"/>
      <c r="R55" s="422"/>
      <c r="S55" s="422"/>
      <c r="T55" s="422"/>
      <c r="U55" s="422"/>
      <c r="V55" s="422"/>
      <c r="W55" s="422"/>
      <c r="X55" s="422"/>
      <c r="Y55" s="422"/>
      <c r="Z55" s="121"/>
      <c r="AA55" s="121"/>
      <c r="AB55" s="121"/>
      <c r="AC55" s="121"/>
      <c r="AD55" s="121"/>
      <c r="AE55" s="424"/>
      <c r="AF55" s="424"/>
      <c r="AG55" s="424"/>
      <c r="AH55" s="424"/>
      <c r="AI55" s="424"/>
      <c r="AJ55" s="424"/>
      <c r="AK55" s="424"/>
      <c r="AL55" s="424"/>
      <c r="AM55" s="424"/>
      <c r="AN55" s="424"/>
      <c r="AO55" s="424"/>
      <c r="AP55" s="424"/>
      <c r="AQ55" s="424"/>
      <c r="AR55" s="424"/>
      <c r="AS55" s="424"/>
      <c r="AT55" s="424"/>
      <c r="AU55" s="424"/>
      <c r="AV55" s="424"/>
      <c r="AW55" s="424"/>
      <c r="AX55" s="120"/>
      <c r="AZ55" s="428"/>
      <c r="BA55" s="429"/>
      <c r="BB55" s="429"/>
      <c r="BC55" s="429"/>
      <c r="BD55" s="429"/>
      <c r="BE55" s="429"/>
      <c r="BF55" s="429"/>
      <c r="BG55" s="429"/>
      <c r="BH55" s="429"/>
      <c r="BI55" s="429"/>
      <c r="BJ55" s="429"/>
      <c r="BK55" s="429"/>
      <c r="BL55" s="429"/>
      <c r="BM55" s="429"/>
      <c r="BN55" s="429"/>
      <c r="BO55" s="429"/>
      <c r="BP55" s="430"/>
    </row>
    <row r="56" spans="5:68" s="30" customFormat="1" ht="8.1" customHeight="1" x14ac:dyDescent="0.2">
      <c r="E56" s="130"/>
      <c r="F56" s="385" t="s">
        <v>61</v>
      </c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2" t="s">
        <v>62</v>
      </c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3"/>
      <c r="AZ56" s="99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5"/>
    </row>
  </sheetData>
  <sheetProtection algorithmName="SHA-512" hashValue="tfjKIS3X2NxBoIILaRYQzjgcnKdpeICIWvvQ5ZZMSnrjjVHXyzN+Es/apbTLeW1LGheVTCBlTKtmXy/qZ1ZsnA==" saltValue="wS0CPTVjldPXAYHVDDzazw==" spinCount="100000" sheet="1" objects="1" scenarios="1"/>
  <mergeCells count="591">
    <mergeCell ref="F2:G2"/>
    <mergeCell ref="AY2:BP2"/>
    <mergeCell ref="E3:AD3"/>
    <mergeCell ref="AX3:BP3"/>
    <mergeCell ref="K5:Y6"/>
    <mergeCell ref="Z5:AB10"/>
    <mergeCell ref="AD5:AE10"/>
    <mergeCell ref="AG5:AT6"/>
    <mergeCell ref="E6:G10"/>
    <mergeCell ref="H6:I10"/>
    <mergeCell ref="AU6:BP10"/>
    <mergeCell ref="J7:O8"/>
    <mergeCell ref="P7:U8"/>
    <mergeCell ref="V7:W10"/>
    <mergeCell ref="X7:Y10"/>
    <mergeCell ref="AF7:AH10"/>
    <mergeCell ref="AI7:AK10"/>
    <mergeCell ref="AL7:AN10"/>
    <mergeCell ref="AO7:AQ10"/>
    <mergeCell ref="AR7:AT10"/>
    <mergeCell ref="J9:K10"/>
    <mergeCell ref="L9:M10"/>
    <mergeCell ref="N9:O10"/>
    <mergeCell ref="P9:Q10"/>
    <mergeCell ref="AL11:AN11"/>
    <mergeCell ref="AO11:AQ11"/>
    <mergeCell ref="AR11:AT11"/>
    <mergeCell ref="R9:S10"/>
    <mergeCell ref="T9:U10"/>
    <mergeCell ref="H11:I11"/>
    <mergeCell ref="J11:K11"/>
    <mergeCell ref="L11:M11"/>
    <mergeCell ref="N11:O11"/>
    <mergeCell ref="P11:Q11"/>
    <mergeCell ref="R11:S11"/>
    <mergeCell ref="T11:U11"/>
    <mergeCell ref="AU11:BP12"/>
    <mergeCell ref="E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B12"/>
    <mergeCell ref="AC12:AE12"/>
    <mergeCell ref="AF12:AH12"/>
    <mergeCell ref="AI12:AK12"/>
    <mergeCell ref="AL12:AN12"/>
    <mergeCell ref="AO12:AQ12"/>
    <mergeCell ref="AR12:AT12"/>
    <mergeCell ref="V11:W11"/>
    <mergeCell ref="X11:Y11"/>
    <mergeCell ref="Z11:AB11"/>
    <mergeCell ref="AC11:AE11"/>
    <mergeCell ref="AF11:AH11"/>
    <mergeCell ref="AI11:AK11"/>
    <mergeCell ref="E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B13"/>
    <mergeCell ref="AC13:AE13"/>
    <mergeCell ref="AF13:AH13"/>
    <mergeCell ref="AI13:AK13"/>
    <mergeCell ref="AL13:AN13"/>
    <mergeCell ref="AO13:AQ13"/>
    <mergeCell ref="AR13:AT13"/>
    <mergeCell ref="AU13:BP13"/>
    <mergeCell ref="E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B14"/>
    <mergeCell ref="AC14:AE14"/>
    <mergeCell ref="AF14:AH14"/>
    <mergeCell ref="AI14:AK14"/>
    <mergeCell ref="AL14:AN14"/>
    <mergeCell ref="AO14:AQ14"/>
    <mergeCell ref="AR14:AT14"/>
    <mergeCell ref="AU14:BP14"/>
    <mergeCell ref="E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B15"/>
    <mergeCell ref="AC15:AE15"/>
    <mergeCell ref="AF15:AH15"/>
    <mergeCell ref="AI15:AK15"/>
    <mergeCell ref="AL15:AN15"/>
    <mergeCell ref="AO15:AQ15"/>
    <mergeCell ref="AR15:AT15"/>
    <mergeCell ref="AU15:BP15"/>
    <mergeCell ref="AI16:AK16"/>
    <mergeCell ref="AL16:AN16"/>
    <mergeCell ref="AO16:AQ16"/>
    <mergeCell ref="AR16:AT16"/>
    <mergeCell ref="AU16:BP16"/>
    <mergeCell ref="E16:G16"/>
    <mergeCell ref="H16:I16"/>
    <mergeCell ref="J16:K16"/>
    <mergeCell ref="L16:M16"/>
    <mergeCell ref="N16:O16"/>
    <mergeCell ref="P16:Q16"/>
    <mergeCell ref="R16:S16"/>
    <mergeCell ref="T16:U16"/>
    <mergeCell ref="V16:W16"/>
    <mergeCell ref="BY16:CS16"/>
    <mergeCell ref="E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B17"/>
    <mergeCell ref="AC17:AE17"/>
    <mergeCell ref="AF17:AH17"/>
    <mergeCell ref="AI17:AK17"/>
    <mergeCell ref="AL17:AN17"/>
    <mergeCell ref="AO17:AQ17"/>
    <mergeCell ref="AR17:AT17"/>
    <mergeCell ref="AU17:BP17"/>
    <mergeCell ref="BY17:CS17"/>
    <mergeCell ref="X16:Y16"/>
    <mergeCell ref="Z16:AB16"/>
    <mergeCell ref="AC16:AE16"/>
    <mergeCell ref="AF16:AH16"/>
    <mergeCell ref="AI18:AK18"/>
    <mergeCell ref="AL18:AN18"/>
    <mergeCell ref="AO18:AQ18"/>
    <mergeCell ref="AR18:AT18"/>
    <mergeCell ref="AU18:BP18"/>
    <mergeCell ref="E18:G18"/>
    <mergeCell ref="H18:I18"/>
    <mergeCell ref="J18:K18"/>
    <mergeCell ref="L18:M18"/>
    <mergeCell ref="N18:O18"/>
    <mergeCell ref="P18:Q18"/>
    <mergeCell ref="R18:S18"/>
    <mergeCell ref="T18:U18"/>
    <mergeCell ref="V18:W18"/>
    <mergeCell ref="BY18:CS18"/>
    <mergeCell ref="E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B19"/>
    <mergeCell ref="AC19:AE19"/>
    <mergeCell ref="AF19:AH19"/>
    <mergeCell ref="AI19:AK19"/>
    <mergeCell ref="AL19:AN19"/>
    <mergeCell ref="AO19:AQ19"/>
    <mergeCell ref="AR19:AT19"/>
    <mergeCell ref="AU19:BP19"/>
    <mergeCell ref="BY19:CS19"/>
    <mergeCell ref="X18:Y18"/>
    <mergeCell ref="Z18:AB18"/>
    <mergeCell ref="AC18:AE18"/>
    <mergeCell ref="AF18:AH18"/>
    <mergeCell ref="AI20:AK20"/>
    <mergeCell ref="AL20:AN20"/>
    <mergeCell ref="AO20:AQ20"/>
    <mergeCell ref="AR20:AT20"/>
    <mergeCell ref="AU20:BP20"/>
    <mergeCell ref="E20:G20"/>
    <mergeCell ref="H20:I20"/>
    <mergeCell ref="J20:K20"/>
    <mergeCell ref="L20:M20"/>
    <mergeCell ref="N20:O20"/>
    <mergeCell ref="P20:Q20"/>
    <mergeCell ref="R20:S20"/>
    <mergeCell ref="T20:U20"/>
    <mergeCell ref="V20:W20"/>
    <mergeCell ref="BY20:CS20"/>
    <mergeCell ref="E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B21"/>
    <mergeCell ref="AC21:AE21"/>
    <mergeCell ref="AF21:AH21"/>
    <mergeCell ref="AI21:AK21"/>
    <mergeCell ref="AL21:AN21"/>
    <mergeCell ref="AO21:AQ21"/>
    <mergeCell ref="AR21:AT21"/>
    <mergeCell ref="AU21:BP21"/>
    <mergeCell ref="BY21:CS21"/>
    <mergeCell ref="X20:Y20"/>
    <mergeCell ref="Z20:AB20"/>
    <mergeCell ref="AC20:AE20"/>
    <mergeCell ref="AF20:AH20"/>
    <mergeCell ref="AI22:AK22"/>
    <mergeCell ref="AL22:AN22"/>
    <mergeCell ref="AO22:AQ22"/>
    <mergeCell ref="AR22:AT22"/>
    <mergeCell ref="AU22:BP22"/>
    <mergeCell ref="E22:G22"/>
    <mergeCell ref="H22:I22"/>
    <mergeCell ref="J22:K22"/>
    <mergeCell ref="L22:M22"/>
    <mergeCell ref="N22:O22"/>
    <mergeCell ref="P22:Q22"/>
    <mergeCell ref="R22:S22"/>
    <mergeCell ref="T22:U22"/>
    <mergeCell ref="V22:W22"/>
    <mergeCell ref="BY22:CS22"/>
    <mergeCell ref="E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B23"/>
    <mergeCell ref="AC23:AE23"/>
    <mergeCell ref="AF23:AH23"/>
    <mergeCell ref="AI23:AK23"/>
    <mergeCell ref="AL23:AN23"/>
    <mergeCell ref="AO23:AQ23"/>
    <mergeCell ref="AR23:AT23"/>
    <mergeCell ref="AU23:BP23"/>
    <mergeCell ref="BY23:CS23"/>
    <mergeCell ref="X22:Y22"/>
    <mergeCell ref="Z22:AB22"/>
    <mergeCell ref="AC22:AE22"/>
    <mergeCell ref="AF22:AH22"/>
    <mergeCell ref="AI24:AK24"/>
    <mergeCell ref="AL24:AN24"/>
    <mergeCell ref="AO24:AQ24"/>
    <mergeCell ref="AR24:AT24"/>
    <mergeCell ref="AU24:BP24"/>
    <mergeCell ref="E24:G24"/>
    <mergeCell ref="H24:I24"/>
    <mergeCell ref="J24:K24"/>
    <mergeCell ref="L24:M24"/>
    <mergeCell ref="N24:O24"/>
    <mergeCell ref="P24:Q24"/>
    <mergeCell ref="R24:S24"/>
    <mergeCell ref="T24:U24"/>
    <mergeCell ref="V24:W24"/>
    <mergeCell ref="BY24:CS24"/>
    <mergeCell ref="E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B25"/>
    <mergeCell ref="AC25:AE25"/>
    <mergeCell ref="AF25:AH25"/>
    <mergeCell ref="AI25:AK25"/>
    <mergeCell ref="AL25:AN25"/>
    <mergeCell ref="AO25:AQ25"/>
    <mergeCell ref="AR25:AT25"/>
    <mergeCell ref="AU25:BP25"/>
    <mergeCell ref="BY25:CS25"/>
    <mergeCell ref="X24:Y24"/>
    <mergeCell ref="Z24:AB24"/>
    <mergeCell ref="AC24:AE24"/>
    <mergeCell ref="AF24:AH24"/>
    <mergeCell ref="AL26:AN26"/>
    <mergeCell ref="AO26:AQ26"/>
    <mergeCell ref="AR26:AT26"/>
    <mergeCell ref="AU26:BP26"/>
    <mergeCell ref="E26:G26"/>
    <mergeCell ref="H26:I26"/>
    <mergeCell ref="J26:K26"/>
    <mergeCell ref="L26:M26"/>
    <mergeCell ref="N26:O26"/>
    <mergeCell ref="P26:Q26"/>
    <mergeCell ref="R26:S26"/>
    <mergeCell ref="T26:U26"/>
    <mergeCell ref="V26:W26"/>
    <mergeCell ref="BY26:CS26"/>
    <mergeCell ref="E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B27"/>
    <mergeCell ref="AC27:AE27"/>
    <mergeCell ref="AF27:AH27"/>
    <mergeCell ref="AI27:AK27"/>
    <mergeCell ref="AL27:AN27"/>
    <mergeCell ref="AO27:AQ27"/>
    <mergeCell ref="AR27:AT27"/>
    <mergeCell ref="AU27:BP27"/>
    <mergeCell ref="X26:Y26"/>
    <mergeCell ref="Z26:AB26"/>
    <mergeCell ref="AC26:AE26"/>
    <mergeCell ref="AF26:AH26"/>
    <mergeCell ref="AI26:AK26"/>
    <mergeCell ref="E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B28"/>
    <mergeCell ref="AC28:AE28"/>
    <mergeCell ref="AF28:AH28"/>
    <mergeCell ref="AI28:AK28"/>
    <mergeCell ref="AL28:AN28"/>
    <mergeCell ref="AO28:AQ28"/>
    <mergeCell ref="AR28:AT28"/>
    <mergeCell ref="AU28:BP28"/>
    <mergeCell ref="E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B29"/>
    <mergeCell ref="AC29:AE29"/>
    <mergeCell ref="AF29:AH29"/>
    <mergeCell ref="AI29:AK29"/>
    <mergeCell ref="AL29:AN29"/>
    <mergeCell ref="AO29:AQ29"/>
    <mergeCell ref="AR29:AT29"/>
    <mergeCell ref="AU29:BP29"/>
    <mergeCell ref="E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B30"/>
    <mergeCell ref="AC30:AE30"/>
    <mergeCell ref="AF30:AH30"/>
    <mergeCell ref="AI30:AK30"/>
    <mergeCell ref="AL30:AN30"/>
    <mergeCell ref="AO30:AQ30"/>
    <mergeCell ref="AR30:AT30"/>
    <mergeCell ref="AU30:BP30"/>
    <mergeCell ref="E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B31"/>
    <mergeCell ref="AC31:AE31"/>
    <mergeCell ref="AF31:AH31"/>
    <mergeCell ref="AI31:AK31"/>
    <mergeCell ref="AL31:AN31"/>
    <mergeCell ref="AO31:AQ31"/>
    <mergeCell ref="AR31:AT31"/>
    <mergeCell ref="AU31:BP31"/>
    <mergeCell ref="E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B32"/>
    <mergeCell ref="AC32:AE32"/>
    <mergeCell ref="AF32:AH32"/>
    <mergeCell ref="AI32:AK32"/>
    <mergeCell ref="AL32:AN32"/>
    <mergeCell ref="AO32:AQ32"/>
    <mergeCell ref="AR32:AT32"/>
    <mergeCell ref="AU32:BP32"/>
    <mergeCell ref="E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B33"/>
    <mergeCell ref="AC33:AE33"/>
    <mergeCell ref="AF33:AH33"/>
    <mergeCell ref="AI33:AK33"/>
    <mergeCell ref="AL33:AN33"/>
    <mergeCell ref="AO33:AQ33"/>
    <mergeCell ref="AR33:AT33"/>
    <mergeCell ref="AU33:BP33"/>
    <mergeCell ref="E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B34"/>
    <mergeCell ref="AC34:AE34"/>
    <mergeCell ref="AF34:AH34"/>
    <mergeCell ref="AI34:AK34"/>
    <mergeCell ref="AL34:AN34"/>
    <mergeCell ref="AO34:AQ34"/>
    <mergeCell ref="AR34:AT34"/>
    <mergeCell ref="AU34:BP34"/>
    <mergeCell ref="E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B35"/>
    <mergeCell ref="AC35:AE35"/>
    <mergeCell ref="AF35:AH35"/>
    <mergeCell ref="AI35:AK35"/>
    <mergeCell ref="AL35:AN35"/>
    <mergeCell ref="AO35:AQ35"/>
    <mergeCell ref="AR35:AT35"/>
    <mergeCell ref="AU35:BP35"/>
    <mergeCell ref="E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B36"/>
    <mergeCell ref="AC36:AE36"/>
    <mergeCell ref="AF36:AH36"/>
    <mergeCell ref="AI36:AK36"/>
    <mergeCell ref="AL36:AN36"/>
    <mergeCell ref="AO36:AQ36"/>
    <mergeCell ref="AR36:AT36"/>
    <mergeCell ref="AU36:BP36"/>
    <mergeCell ref="E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B37"/>
    <mergeCell ref="AC37:AE37"/>
    <mergeCell ref="AF37:AH37"/>
    <mergeCell ref="AI37:AK37"/>
    <mergeCell ref="AL37:AN37"/>
    <mergeCell ref="AO37:AQ37"/>
    <mergeCell ref="AR37:AT37"/>
    <mergeCell ref="AU37:BP37"/>
    <mergeCell ref="BG38:BG41"/>
    <mergeCell ref="BH38:BO40"/>
    <mergeCell ref="E39:G41"/>
    <mergeCell ref="AU39:AU41"/>
    <mergeCell ref="AW41:BD41"/>
    <mergeCell ref="BH41:BO41"/>
    <mergeCell ref="AF38:AH41"/>
    <mergeCell ref="AI38:AK41"/>
    <mergeCell ref="AL38:AN41"/>
    <mergeCell ref="AO38:AQ41"/>
    <mergeCell ref="H38:I41"/>
    <mergeCell ref="J38:K41"/>
    <mergeCell ref="L38:M41"/>
    <mergeCell ref="N38:O41"/>
    <mergeCell ref="P38:Q41"/>
    <mergeCell ref="AR38:AT41"/>
    <mergeCell ref="AV38:BF40"/>
    <mergeCell ref="R38:S41"/>
    <mergeCell ref="T38:U41"/>
    <mergeCell ref="V38:W41"/>
    <mergeCell ref="X38:Y41"/>
    <mergeCell ref="Z38:AB41"/>
    <mergeCell ref="AC38:AE41"/>
    <mergeCell ref="F43:AW44"/>
    <mergeCell ref="AZ43:BP43"/>
    <mergeCell ref="AZ44:BP55"/>
    <mergeCell ref="AA45:AW45"/>
    <mergeCell ref="H46:N46"/>
    <mergeCell ref="O46:R46"/>
    <mergeCell ref="S46:W46"/>
    <mergeCell ref="Y46:AD46"/>
    <mergeCell ref="AE46:AW46"/>
    <mergeCell ref="F47:K47"/>
    <mergeCell ref="L47:AD47"/>
    <mergeCell ref="AI47:AK47"/>
    <mergeCell ref="AN47:AP47"/>
    <mergeCell ref="AT47:AV47"/>
    <mergeCell ref="F48:I48"/>
    <mergeCell ref="L48:AD48"/>
    <mergeCell ref="AI48:AK48"/>
    <mergeCell ref="AN48:AP48"/>
    <mergeCell ref="AT48:AV48"/>
    <mergeCell ref="F49:J49"/>
    <mergeCell ref="L49:AD49"/>
    <mergeCell ref="AI49:AK49"/>
    <mergeCell ref="AN49:AP49"/>
    <mergeCell ref="AT49:AV49"/>
    <mergeCell ref="F50:J50"/>
    <mergeCell ref="L50:AD50"/>
    <mergeCell ref="AE50:AG50"/>
    <mergeCell ref="AI50:AK50"/>
    <mergeCell ref="AN50:AP50"/>
    <mergeCell ref="AT50:AV50"/>
    <mergeCell ref="F51:J51"/>
    <mergeCell ref="L51:AD51"/>
    <mergeCell ref="AE51:AG51"/>
    <mergeCell ref="AI51:AK51"/>
    <mergeCell ref="AL51:AM51"/>
    <mergeCell ref="AN51:AP51"/>
    <mergeCell ref="AQ51:AS51"/>
    <mergeCell ref="AT51:AV51"/>
    <mergeCell ref="F54:Y55"/>
    <mergeCell ref="AE54:AW55"/>
    <mergeCell ref="F56:Y56"/>
    <mergeCell ref="AW51:AX51"/>
    <mergeCell ref="F52:Y52"/>
    <mergeCell ref="AG52:AT52"/>
    <mergeCell ref="F53:Y53"/>
    <mergeCell ref="AE53:AK53"/>
    <mergeCell ref="AM53:AW53"/>
  </mergeCells>
  <conditionalFormatting sqref="H13:I37">
    <cfRule type="expression" dxfId="48" priority="11" stopIfTrue="1">
      <formula>AND(H13=0)</formula>
    </cfRule>
  </conditionalFormatting>
  <conditionalFormatting sqref="AF13:AH37">
    <cfRule type="expression" dxfId="46" priority="15" stopIfTrue="1">
      <formula>AND(H13=0)</formula>
    </cfRule>
  </conditionalFormatting>
  <conditionalFormatting sqref="AI13:AK37">
    <cfRule type="expression" dxfId="45" priority="14" stopIfTrue="1">
      <formula>AND(H13=0)</formula>
    </cfRule>
  </conditionalFormatting>
  <conditionalFormatting sqref="AL13:AN37">
    <cfRule type="expression" dxfId="43" priority="13" stopIfTrue="1">
      <formula>AND(H13=0)</formula>
    </cfRule>
  </conditionalFormatting>
  <conditionalFormatting sqref="AO13:AQ37">
    <cfRule type="expression" dxfId="40" priority="10" stopIfTrue="1">
      <formula>AND(H13=0)</formula>
    </cfRule>
  </conditionalFormatting>
  <conditionalFormatting sqref="AR13:AT37">
    <cfRule type="expression" dxfId="39" priority="12" stopIfTrue="1">
      <formula>AND(H13=0)</formula>
    </cfRule>
  </conditionalFormatting>
  <printOptions horizontalCentered="1" verticalCentered="1"/>
  <pageMargins left="0.6692913385826772" right="0.19685039370078741" top="0.19685039370078741" bottom="0.19685039370078741" header="0" footer="0"/>
  <pageSetup paperSize="9" scale="85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" id="{2985B6C7-F57C-43B5-92A1-2D227B79F382}">
            <xm:f>AND('FICHA 101 (PG 1)'!$BG$47=TRUE)</xm:f>
            <x14:dxf>
              <font>
                <color theme="0"/>
              </font>
            </x14:dxf>
          </x14:cfRule>
          <xm:sqref>L50:AD50</xm:sqref>
        </x14:conditionalFormatting>
        <x14:conditionalFormatting xmlns:xm="http://schemas.microsoft.com/office/excel/2006/main">
          <x14:cfRule type="expression" priority="3" id="{2A4D27E9-E7D3-42FD-9012-7DB4800FF3CA}">
            <xm:f>AND('FICHA 101 (PG 1)'!$BG$47=TRUE)</xm:f>
            <x14:dxf>
              <font>
                <color theme="0"/>
              </font>
            </x14:dxf>
          </x14:cfRule>
          <xm:sqref>AI50:AK50</xm:sqref>
        </x14:conditionalFormatting>
        <x14:conditionalFormatting xmlns:xm="http://schemas.microsoft.com/office/excel/2006/main">
          <x14:cfRule type="expression" priority="2" id="{30345608-7570-4096-8FE3-AB3C8E9D8693}">
            <xm:f>AND('FICHA 101 (PG 1)'!$BG$47=TRUE)</xm:f>
            <x14:dxf>
              <font>
                <color theme="0"/>
              </font>
            </x14:dxf>
          </x14:cfRule>
          <xm:sqref>AN50:AP50</xm:sqref>
        </x14:conditionalFormatting>
        <x14:conditionalFormatting xmlns:xm="http://schemas.microsoft.com/office/excel/2006/main">
          <x14:cfRule type="expression" priority="30" id="{5325243C-DE5C-4925-81D4-FDD09A5E5416}">
            <xm:f>AND('FICHA 101 (PG 1)'!$BG$47=TRUE)</xm:f>
            <x14:dxf>
              <font>
                <color theme="0" tint="-0.14996795556505021"/>
              </font>
            </x14:dxf>
          </x14:cfRule>
          <xm:sqref>AO12:AQ41</xm:sqref>
        </x14:conditionalFormatting>
        <x14:conditionalFormatting xmlns:xm="http://schemas.microsoft.com/office/excel/2006/main">
          <x14:cfRule type="expression" priority="1" id="{55019682-5C5F-4A52-825F-CDF38AE74112}">
            <xm:f>AND('FICHA 101 (PG 1)'!$BG$47=TRUE)</xm:f>
            <x14:dxf>
              <font>
                <color theme="0"/>
              </font>
            </x14:dxf>
          </x14:cfRule>
          <xm:sqref>AT50:AV50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1EEF-80EA-49FF-B20D-523DA02B1860}">
  <sheetPr>
    <tabColor rgb="FFFFFF00"/>
    <pageSetUpPr fitToPage="1"/>
  </sheetPr>
  <dimension ref="A2:BI64"/>
  <sheetViews>
    <sheetView showGridLines="0" zoomScale="110" zoomScaleNormal="110" zoomScaleSheetLayoutView="100" workbookViewId="0">
      <selection activeCell="K4" sqref="K4:AB4"/>
    </sheetView>
  </sheetViews>
  <sheetFormatPr defaultColWidth="2.85546875" defaultRowHeight="12.75" x14ac:dyDescent="0.2"/>
  <cols>
    <col min="1" max="1" width="2.85546875" style="1"/>
    <col min="2" max="2" width="11.28515625" style="1" bestFit="1" customWidth="1"/>
    <col min="3" max="3" width="11.28515625" style="1" customWidth="1"/>
    <col min="4" max="4" width="2.85546875" style="1"/>
    <col min="5" max="5" width="2.85546875" style="1" customWidth="1"/>
    <col min="6" max="6" width="3.140625" style="1" customWidth="1"/>
    <col min="7" max="25" width="2.85546875" style="1" customWidth="1"/>
    <col min="26" max="26" width="3.140625" style="1" customWidth="1"/>
    <col min="27" max="27" width="2" style="1" customWidth="1"/>
    <col min="28" max="28" width="2.28515625" style="1" customWidth="1"/>
    <col min="29" max="29" width="2.85546875" style="1" customWidth="1"/>
    <col min="30" max="30" width="1.7109375" style="1" customWidth="1"/>
    <col min="31" max="38" width="2.85546875" style="1" customWidth="1"/>
    <col min="39" max="39" width="3.140625" style="1" customWidth="1"/>
    <col min="40" max="40" width="2.5703125" style="1" bestFit="1" customWidth="1"/>
    <col min="41" max="46" width="2.85546875" style="1" customWidth="1"/>
    <col min="47" max="47" width="5.140625" style="1" customWidth="1"/>
    <col min="48" max="50" width="2.85546875" style="1" customWidth="1"/>
    <col min="51" max="51" width="5.42578125" style="1" customWidth="1"/>
    <col min="52" max="57" width="2.85546875" style="1" customWidth="1"/>
    <col min="58" max="58" width="8.5703125" style="1" customWidth="1"/>
    <col min="59" max="59" width="9.5703125" style="1" customWidth="1"/>
    <col min="60" max="16384" width="2.85546875" style="1"/>
  </cols>
  <sheetData>
    <row r="2" spans="2:61" ht="15.75" x14ac:dyDescent="0.2">
      <c r="F2" s="2"/>
      <c r="H2" s="2"/>
      <c r="I2" s="3"/>
      <c r="J2" s="4"/>
      <c r="K2" s="186" t="s">
        <v>0</v>
      </c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4"/>
      <c r="AD2" s="4"/>
      <c r="AE2" s="4"/>
    </row>
    <row r="3" spans="2:61" ht="15" x14ac:dyDescent="0.2">
      <c r="F3" s="6"/>
      <c r="H3" s="6"/>
      <c r="I3" s="7"/>
      <c r="J3" s="4"/>
      <c r="K3" s="186" t="s">
        <v>1</v>
      </c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4"/>
      <c r="AD3" s="4"/>
    </row>
    <row r="4" spans="2:61" ht="14.25" x14ac:dyDescent="0.2">
      <c r="F4" s="6"/>
      <c r="H4" s="6"/>
      <c r="I4" s="4"/>
      <c r="J4" s="4"/>
      <c r="K4" s="186" t="s">
        <v>281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4"/>
      <c r="AD4" s="4"/>
      <c r="AV4" s="8"/>
      <c r="AX4" s="8"/>
      <c r="AZ4" s="9"/>
      <c r="BA4" s="9"/>
      <c r="BB4" s="9"/>
      <c r="BC4" s="9"/>
      <c r="BD4" s="9"/>
      <c r="BE4" s="9"/>
    </row>
    <row r="5" spans="2:61" ht="14.25" x14ac:dyDescent="0.2">
      <c r="F5" s="6"/>
      <c r="H5" s="6"/>
      <c r="I5" s="10"/>
      <c r="J5" s="10"/>
      <c r="K5" s="470" t="str">
        <f>'FICHA 101 (PG 1)'!K5</f>
        <v>EE NOME DA ESCOLA</v>
      </c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"/>
      <c r="AD5" s="4"/>
      <c r="AV5" s="8"/>
      <c r="AX5" s="8"/>
      <c r="AZ5" s="9"/>
      <c r="BA5" s="9"/>
      <c r="BB5" s="9"/>
      <c r="BC5" s="9"/>
      <c r="BD5" s="9"/>
      <c r="BE5" s="9"/>
    </row>
    <row r="6" spans="2:61" ht="8.1" customHeight="1" x14ac:dyDescent="0.2">
      <c r="F6" s="6"/>
      <c r="H6" s="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V6" s="11">
        <v>1</v>
      </c>
      <c r="AW6" s="12"/>
      <c r="AX6" s="13"/>
      <c r="AY6" s="12"/>
      <c r="AZ6" s="14"/>
      <c r="BA6" s="14"/>
      <c r="BB6" s="14"/>
      <c r="BC6" s="14"/>
      <c r="BD6" s="14"/>
      <c r="BE6" s="14"/>
      <c r="BF6" s="15"/>
    </row>
    <row r="7" spans="2:61" ht="15" customHeight="1" x14ac:dyDescent="0.2">
      <c r="I7" s="4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81" t="s">
        <v>19</v>
      </c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471" t="str">
        <f>REPT('FICHA 101 (PG 1)'!AN7,1)</f>
        <v>S/N</v>
      </c>
      <c r="AO7" s="471"/>
      <c r="AP7" s="471"/>
      <c r="AQ7" s="471"/>
      <c r="AR7" s="471"/>
      <c r="AS7" s="17"/>
      <c r="AT7" s="17"/>
      <c r="AU7" s="17"/>
      <c r="AV7" s="468" t="s">
        <v>99</v>
      </c>
      <c r="AW7" s="469"/>
      <c r="AX7" s="469"/>
      <c r="AY7" s="472" t="str">
        <f>REPT('FICHA 101 (PG 1)'!AY7,1)</f>
        <v/>
      </c>
      <c r="AZ7" s="472"/>
      <c r="BA7" s="472"/>
      <c r="BB7" s="472"/>
      <c r="BC7" s="472"/>
      <c r="BD7" s="472"/>
      <c r="BE7" s="472"/>
      <c r="BF7" s="473"/>
    </row>
    <row r="8" spans="2:61" ht="3.95" customHeight="1" x14ac:dyDescent="0.2">
      <c r="I8" s="4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20"/>
      <c r="AM8" s="21"/>
      <c r="AN8" s="21"/>
      <c r="AO8" s="21"/>
      <c r="AP8" s="21"/>
      <c r="AQ8" s="21"/>
      <c r="AR8" s="21"/>
      <c r="AS8" s="21"/>
      <c r="AT8" s="21"/>
      <c r="AU8" s="21"/>
      <c r="AV8" s="2"/>
      <c r="AX8" s="2"/>
      <c r="AY8" s="22"/>
      <c r="AZ8" s="4"/>
      <c r="BA8" s="4"/>
      <c r="BB8" s="4"/>
      <c r="BC8" s="4"/>
      <c r="BD8" s="4"/>
      <c r="BE8" s="4"/>
      <c r="BF8" s="4"/>
    </row>
    <row r="9" spans="2:61" s="18" customFormat="1" ht="8.1" customHeight="1" x14ac:dyDescent="0.15">
      <c r="E9" s="11">
        <v>2</v>
      </c>
      <c r="F9" s="231" t="s">
        <v>30</v>
      </c>
      <c r="G9" s="231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30" t="s">
        <v>2</v>
      </c>
      <c r="AD9" s="231"/>
      <c r="AE9" s="231"/>
      <c r="AF9" s="24"/>
      <c r="AG9" s="25"/>
      <c r="AH9" s="230" t="s">
        <v>3</v>
      </c>
      <c r="AI9" s="231"/>
      <c r="AJ9" s="24"/>
      <c r="AK9" s="25"/>
      <c r="AL9" s="230" t="s">
        <v>68</v>
      </c>
      <c r="AM9" s="231"/>
      <c r="AN9" s="231"/>
      <c r="AO9" s="231"/>
      <c r="AP9" s="231"/>
      <c r="AQ9" s="232"/>
      <c r="AR9" s="230" t="s">
        <v>69</v>
      </c>
      <c r="AS9" s="231"/>
      <c r="AT9" s="231"/>
      <c r="AU9" s="232"/>
      <c r="AV9" s="230" t="s">
        <v>70</v>
      </c>
      <c r="AW9" s="231"/>
      <c r="AX9" s="231"/>
      <c r="AY9" s="232"/>
      <c r="AZ9" s="230" t="s">
        <v>18</v>
      </c>
      <c r="BA9" s="231"/>
      <c r="BB9" s="231"/>
      <c r="BC9" s="231"/>
      <c r="BD9" s="231"/>
      <c r="BE9" s="23"/>
      <c r="BF9" s="25"/>
    </row>
    <row r="10" spans="2:61" x14ac:dyDescent="0.2">
      <c r="B10" s="18"/>
      <c r="C10" s="18"/>
      <c r="E10" s="460" t="str">
        <f>'FICHA 101 (PG 1)'!E10</f>
        <v>NOME DO SERVIDOR</v>
      </c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  <c r="Z10" s="451"/>
      <c r="AA10" s="451"/>
      <c r="AB10" s="452"/>
      <c r="AC10" s="465">
        <f>IF(E10=0,"",'FICHA 101 (PG 1)'!AC10)</f>
        <v>0</v>
      </c>
      <c r="AD10" s="237"/>
      <c r="AE10" s="237"/>
      <c r="AF10" s="237"/>
      <c r="AG10" s="457"/>
      <c r="AH10" s="456">
        <f>'FICHA 101 (PG 1)'!AH10</f>
        <v>0</v>
      </c>
      <c r="AI10" s="237"/>
      <c r="AJ10" s="237"/>
      <c r="AK10" s="457"/>
      <c r="AL10" s="456">
        <f>'FICHA 101 (PG 1)'!AL10</f>
        <v>0</v>
      </c>
      <c r="AM10" s="237"/>
      <c r="AN10" s="237"/>
      <c r="AO10" s="237"/>
      <c r="AP10" s="237"/>
      <c r="AQ10" s="457"/>
      <c r="AR10" s="456" t="str">
        <f>'FICHA 101 (PG 1)'!AR10</f>
        <v>XX.XXX.XXX</v>
      </c>
      <c r="AS10" s="237"/>
      <c r="AT10" s="237"/>
      <c r="AU10" s="457"/>
      <c r="AV10" s="466" t="str">
        <f>'FICHA 101 (PG 1)'!AV10</f>
        <v>XXX.XXX.XXX.XX</v>
      </c>
      <c r="AW10" s="391"/>
      <c r="AX10" s="391"/>
      <c r="AY10" s="467"/>
      <c r="AZ10" s="465">
        <f>'FICHA 101 (PG 1)'!AZ10</f>
        <v>0</v>
      </c>
      <c r="BA10" s="237"/>
      <c r="BB10" s="237"/>
      <c r="BC10" s="237"/>
      <c r="BD10" s="237"/>
      <c r="BE10" s="237"/>
      <c r="BF10" s="457"/>
    </row>
    <row r="11" spans="2:61" s="18" customFormat="1" ht="8.1" customHeight="1" x14ac:dyDescent="0.15">
      <c r="E11" s="230" t="s">
        <v>47</v>
      </c>
      <c r="F11" s="231"/>
      <c r="G11" s="231"/>
      <c r="H11" s="231"/>
      <c r="I11" s="231"/>
      <c r="J11" s="231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33" t="s">
        <v>4</v>
      </c>
      <c r="AD11" s="234"/>
      <c r="AE11" s="235"/>
      <c r="AF11" s="230" t="s">
        <v>71</v>
      </c>
      <c r="AG11" s="231"/>
      <c r="AH11" s="232"/>
      <c r="AI11" s="230" t="s">
        <v>5</v>
      </c>
      <c r="AJ11" s="231"/>
      <c r="AK11" s="232"/>
      <c r="AL11" s="230" t="s">
        <v>9</v>
      </c>
      <c r="AM11" s="231"/>
      <c r="AN11" s="231"/>
      <c r="AO11" s="231"/>
      <c r="AP11" s="24"/>
      <c r="AQ11" s="25"/>
      <c r="AR11" s="230" t="s">
        <v>6</v>
      </c>
      <c r="AS11" s="231"/>
      <c r="AT11" s="231"/>
      <c r="AU11" s="232"/>
      <c r="AV11" s="230" t="s">
        <v>7</v>
      </c>
      <c r="AW11" s="231"/>
      <c r="AX11" s="231"/>
      <c r="AY11" s="24"/>
      <c r="AZ11" s="230" t="s">
        <v>8</v>
      </c>
      <c r="BA11" s="231"/>
      <c r="BB11" s="231"/>
      <c r="BC11" s="231"/>
      <c r="BD11" s="231"/>
      <c r="BE11" s="27"/>
      <c r="BF11" s="28"/>
    </row>
    <row r="12" spans="2:61" s="22" customFormat="1" x14ac:dyDescent="0.2">
      <c r="B12" s="18"/>
      <c r="C12" s="18"/>
      <c r="E12" s="453" t="str">
        <f>'FICHA 101 (PG 1)'!E12</f>
        <v>CARGO</v>
      </c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  <c r="Z12" s="454"/>
      <c r="AA12" s="454"/>
      <c r="AB12" s="455"/>
      <c r="AC12" s="456">
        <f>'FICHA 101 (PG 1)'!AC12</f>
        <v>0</v>
      </c>
      <c r="AD12" s="237"/>
      <c r="AE12" s="457"/>
      <c r="AF12" s="456">
        <f>'FICHA 101 (PG 1)'!AF12</f>
        <v>0</v>
      </c>
      <c r="AG12" s="237"/>
      <c r="AH12" s="457"/>
      <c r="AI12" s="456">
        <f>'FICHA 101 (PG 1)'!AI12</f>
        <v>0</v>
      </c>
      <c r="AJ12" s="237"/>
      <c r="AK12" s="457"/>
      <c r="AL12" s="456">
        <f>'FICHA 101 (PG 1)'!AL12</f>
        <v>0</v>
      </c>
      <c r="AM12" s="237"/>
      <c r="AN12" s="237"/>
      <c r="AO12" s="237"/>
      <c r="AP12" s="237"/>
      <c r="AQ12" s="457"/>
      <c r="AR12" s="456">
        <f>'FICHA 101 (PG 1)'!AR12</f>
        <v>0</v>
      </c>
      <c r="AS12" s="237"/>
      <c r="AT12" s="237"/>
      <c r="AU12" s="457"/>
      <c r="AV12" s="456">
        <f>'FICHA 101 (PG 1)'!AV12</f>
        <v>0</v>
      </c>
      <c r="AW12" s="237"/>
      <c r="AX12" s="237"/>
      <c r="AY12" s="457"/>
      <c r="AZ12" s="456" t="str">
        <f>'FICHA 101 (PG 1)'!AZ12</f>
        <v>----------</v>
      </c>
      <c r="BA12" s="237"/>
      <c r="BB12" s="237"/>
      <c r="BC12" s="237"/>
      <c r="BD12" s="237"/>
      <c r="BE12" s="237"/>
      <c r="BF12" s="457"/>
      <c r="BI12" s="18"/>
    </row>
    <row r="13" spans="2:61" s="18" customFormat="1" ht="8.1" customHeight="1" x14ac:dyDescent="0.15">
      <c r="E13" s="230" t="s">
        <v>48</v>
      </c>
      <c r="F13" s="231"/>
      <c r="G13" s="231"/>
      <c r="H13" s="231"/>
      <c r="I13" s="231"/>
      <c r="J13" s="231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33" t="s">
        <v>10</v>
      </c>
      <c r="AD13" s="234"/>
      <c r="AE13" s="234"/>
      <c r="AF13" s="24"/>
      <c r="AG13" s="24"/>
      <c r="AH13" s="24"/>
      <c r="AI13" s="24"/>
      <c r="AJ13" s="24"/>
      <c r="AK13" s="25"/>
      <c r="AL13" s="230" t="s">
        <v>11</v>
      </c>
      <c r="AM13" s="231"/>
      <c r="AN13" s="231"/>
      <c r="AO13" s="231"/>
      <c r="AP13" s="231"/>
      <c r="AQ13" s="25"/>
      <c r="AR13" s="257" t="s">
        <v>12</v>
      </c>
      <c r="AS13" s="258"/>
      <c r="AT13" s="258"/>
      <c r="AU13" s="259"/>
      <c r="AV13" s="284" t="s">
        <v>13</v>
      </c>
      <c r="AW13" s="285"/>
      <c r="AX13" s="24"/>
      <c r="AY13" s="24"/>
      <c r="AZ13" s="230" t="s">
        <v>67</v>
      </c>
      <c r="BA13" s="231"/>
      <c r="BB13" s="231"/>
      <c r="BC13" s="231"/>
      <c r="BD13" s="231"/>
      <c r="BE13" s="231"/>
      <c r="BF13" s="232"/>
    </row>
    <row r="14" spans="2:61" x14ac:dyDescent="0.2">
      <c r="B14" s="18"/>
      <c r="C14" s="18"/>
      <c r="E14" s="458" t="str">
        <f>'FICHA 101 (PG 1)'!E14</f>
        <v>EE AFRÂNIO PEIXOTO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459"/>
      <c r="AC14" s="236" t="str">
        <f>'FICHA 101 (PG 1)'!AC14</f>
        <v>SÃO PAULO</v>
      </c>
      <c r="AD14" s="236"/>
      <c r="AE14" s="236"/>
      <c r="AF14" s="236"/>
      <c r="AG14" s="236"/>
      <c r="AH14" s="236"/>
      <c r="AI14" s="236"/>
      <c r="AJ14" s="236"/>
      <c r="AK14" s="236"/>
      <c r="AL14" s="462">
        <f>'FICHA 101 (PG 1)'!AL14</f>
        <v>0</v>
      </c>
      <c r="AM14" s="462"/>
      <c r="AN14" s="462"/>
      <c r="AO14" s="462"/>
      <c r="AP14" s="462"/>
      <c r="AQ14" s="462"/>
      <c r="AR14" s="262">
        <f>'FICHA 101 (PG 1)'!AR14</f>
        <v>261</v>
      </c>
      <c r="AS14" s="262"/>
      <c r="AT14" s="262"/>
      <c r="AU14" s="262"/>
      <c r="AV14" s="464" t="str">
        <f>'FICHA 101 (PG 1)'!AV14</f>
        <v>--------------</v>
      </c>
      <c r="AW14" s="464"/>
      <c r="AX14" s="464"/>
      <c r="AY14" s="464"/>
      <c r="AZ14" s="30" t="s">
        <v>14</v>
      </c>
      <c r="BA14" s="136" t="str">
        <f>IF('FICHA 101 (PG 1)'!BA14="","",'FICHA 101 (PG 1)'!BA14)</f>
        <v/>
      </c>
      <c r="BB14" s="297" t="s">
        <v>15</v>
      </c>
      <c r="BC14" s="298"/>
      <c r="BD14" s="136" t="str">
        <f>IF('FICHA 101 (PG 1)'!BD14="","",'FICHA 101 (PG 1)'!BD14)</f>
        <v>X</v>
      </c>
      <c r="BE14" s="29"/>
      <c r="BF14" s="255"/>
    </row>
    <row r="15" spans="2:61" ht="1.5" customHeight="1" x14ac:dyDescent="0.2">
      <c r="B15" s="18"/>
      <c r="C15" s="18"/>
      <c r="E15" s="460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61"/>
      <c r="AC15" s="237"/>
      <c r="AD15" s="237"/>
      <c r="AE15" s="237"/>
      <c r="AF15" s="237"/>
      <c r="AG15" s="237"/>
      <c r="AH15" s="237"/>
      <c r="AI15" s="237"/>
      <c r="AJ15" s="237"/>
      <c r="AK15" s="237"/>
      <c r="AL15" s="463"/>
      <c r="AM15" s="463"/>
      <c r="AN15" s="463"/>
      <c r="AO15" s="463"/>
      <c r="AP15" s="463"/>
      <c r="AQ15" s="463"/>
      <c r="AR15" s="263"/>
      <c r="AS15" s="263"/>
      <c r="AT15" s="263"/>
      <c r="AU15" s="263"/>
      <c r="AV15" s="464"/>
      <c r="AW15" s="464"/>
      <c r="AX15" s="464"/>
      <c r="AY15" s="464"/>
      <c r="AZ15" s="33"/>
      <c r="BA15" s="32"/>
      <c r="BB15" s="34"/>
      <c r="BC15" s="35"/>
      <c r="BD15" s="32"/>
      <c r="BE15" s="32"/>
      <c r="BF15" s="256"/>
    </row>
    <row r="16" spans="2:61" ht="3.95" customHeight="1" x14ac:dyDescent="0.2">
      <c r="B16" s="18"/>
      <c r="C16" s="18"/>
    </row>
    <row r="17" spans="1:58" s="37" customFormat="1" ht="8.1" customHeight="1" x14ac:dyDescent="0.15">
      <c r="B17" s="18"/>
      <c r="C17" s="18"/>
      <c r="E17" s="11">
        <v>3</v>
      </c>
      <c r="F17" s="231" t="s">
        <v>72</v>
      </c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11">
        <v>4</v>
      </c>
      <c r="AY17" s="234" t="s">
        <v>74</v>
      </c>
      <c r="AZ17" s="234"/>
      <c r="BA17" s="234"/>
      <c r="BB17" s="234"/>
      <c r="BC17" s="234"/>
      <c r="BD17" s="234"/>
      <c r="BE17" s="234"/>
      <c r="BF17" s="235"/>
    </row>
    <row r="18" spans="1:58" ht="9" customHeight="1" x14ac:dyDescent="0.2">
      <c r="E18" s="39"/>
      <c r="F18" s="40" t="s">
        <v>20</v>
      </c>
      <c r="G18" s="446">
        <f>'FICHA 101 (PG 1)'!G18</f>
        <v>0</v>
      </c>
      <c r="H18" s="446"/>
      <c r="I18" s="9" t="s">
        <v>21</v>
      </c>
      <c r="J18" s="446">
        <f>'FICHA 101 (PG 1)'!J18</f>
        <v>0</v>
      </c>
      <c r="K18" s="446"/>
      <c r="L18" s="9" t="s">
        <v>21</v>
      </c>
      <c r="M18" s="446">
        <f>'FICHA 101 (PG 1)'!M18</f>
        <v>0</v>
      </c>
      <c r="N18" s="446"/>
      <c r="Q18" s="40" t="s">
        <v>52</v>
      </c>
      <c r="R18" s="446">
        <f>'FICHA 101 (PG 1)'!R18</f>
        <v>0</v>
      </c>
      <c r="S18" s="446"/>
      <c r="T18" s="9" t="s">
        <v>21</v>
      </c>
      <c r="U18" s="446">
        <f>'FICHA 101 (PG 1)'!U18</f>
        <v>0</v>
      </c>
      <c r="V18" s="446"/>
      <c r="W18" s="9" t="s">
        <v>21</v>
      </c>
      <c r="X18" s="446">
        <f>'FICHA 101 (PG 1)'!X18</f>
        <v>0</v>
      </c>
      <c r="Y18" s="446"/>
      <c r="Z18" s="446"/>
      <c r="AA18" s="30"/>
      <c r="AC18" s="40" t="s">
        <v>54</v>
      </c>
      <c r="AD18" s="446">
        <f>'FICHA 101 (PG 1)'!AD18</f>
        <v>0</v>
      </c>
      <c r="AE18" s="446"/>
      <c r="AF18" s="9" t="s">
        <v>21</v>
      </c>
      <c r="AG18" s="446">
        <f>'FICHA 101 (PG 1)'!AG18</f>
        <v>0</v>
      </c>
      <c r="AH18" s="446"/>
      <c r="AI18" s="9" t="s">
        <v>21</v>
      </c>
      <c r="AJ18" s="446">
        <f>'FICHA 101 (PG 1)'!AJ18</f>
        <v>0</v>
      </c>
      <c r="AK18" s="446"/>
      <c r="AL18" s="30"/>
      <c r="AM18" s="30"/>
      <c r="AN18" s="40" t="s">
        <v>56</v>
      </c>
      <c r="AO18" s="446">
        <f>'FICHA 101 (PG 1)'!AO18</f>
        <v>0</v>
      </c>
      <c r="AP18" s="446"/>
      <c r="AQ18" s="9" t="s">
        <v>21</v>
      </c>
      <c r="AR18" s="446">
        <f>'FICHA 101 (PG 1)'!AR18</f>
        <v>0</v>
      </c>
      <c r="AS18" s="446"/>
      <c r="AT18" s="9" t="s">
        <v>21</v>
      </c>
      <c r="AU18" s="446">
        <f>'FICHA 101 (PG 1)'!AU18</f>
        <v>0</v>
      </c>
      <c r="AV18" s="446"/>
      <c r="AW18" s="9"/>
      <c r="AX18" s="41"/>
      <c r="AY18" s="46">
        <f>'FICHA 101 (PG 1)'!AY18</f>
        <v>0</v>
      </c>
      <c r="AZ18" s="30" t="s">
        <v>21</v>
      </c>
      <c r="BA18" s="446">
        <f>'FICHA 101 (PG 1)'!BA18</f>
        <v>0</v>
      </c>
      <c r="BB18" s="446"/>
      <c r="BC18" s="30" t="s">
        <v>21</v>
      </c>
      <c r="BD18" s="446">
        <f>'FICHA 101 (PG 1)'!BD18</f>
        <v>0</v>
      </c>
      <c r="BE18" s="446"/>
      <c r="BF18" s="42"/>
    </row>
    <row r="19" spans="1:58" ht="3.95" customHeight="1" x14ac:dyDescent="0.2">
      <c r="E19" s="43"/>
      <c r="F19" s="44"/>
      <c r="G19" s="45"/>
      <c r="H19" s="46"/>
      <c r="I19" s="47"/>
      <c r="J19" s="45"/>
      <c r="K19" s="46"/>
      <c r="L19" s="47"/>
      <c r="M19" s="46"/>
      <c r="N19" s="46"/>
      <c r="O19" s="48"/>
      <c r="P19" s="48"/>
      <c r="Q19" s="44"/>
      <c r="R19" s="46"/>
      <c r="S19" s="46"/>
      <c r="T19" s="47"/>
      <c r="U19" s="46"/>
      <c r="V19" s="46"/>
      <c r="W19" s="47"/>
      <c r="X19" s="46"/>
      <c r="Y19" s="46"/>
      <c r="Z19" s="46"/>
      <c r="AA19" s="49"/>
      <c r="AB19" s="48"/>
      <c r="AC19" s="44"/>
      <c r="AD19" s="46"/>
      <c r="AE19" s="46"/>
      <c r="AF19" s="47"/>
      <c r="AG19" s="46"/>
      <c r="AH19" s="46"/>
      <c r="AI19" s="47"/>
      <c r="AJ19" s="46"/>
      <c r="AK19" s="46"/>
      <c r="AL19" s="49"/>
      <c r="AM19" s="49"/>
      <c r="AN19" s="44"/>
      <c r="AO19" s="46"/>
      <c r="AP19" s="46"/>
      <c r="AQ19" s="47"/>
      <c r="AR19" s="46"/>
      <c r="AS19" s="46"/>
      <c r="AT19" s="47"/>
      <c r="AU19" s="46"/>
      <c r="AV19" s="46"/>
      <c r="AW19" s="36"/>
      <c r="AX19" s="50"/>
      <c r="AY19" s="16"/>
      <c r="AZ19" s="9"/>
      <c r="BA19" s="51"/>
      <c r="BB19" s="16"/>
      <c r="BC19" s="9"/>
      <c r="BD19" s="51"/>
      <c r="BE19" s="51"/>
      <c r="BF19" s="52"/>
    </row>
    <row r="20" spans="1:58" ht="6.95" customHeight="1" x14ac:dyDescent="0.2">
      <c r="B20" s="53"/>
      <c r="C20" s="53"/>
      <c r="E20" s="39"/>
      <c r="F20" s="40"/>
      <c r="G20" s="30"/>
      <c r="H20" s="30"/>
      <c r="I20" s="9"/>
      <c r="J20" s="30"/>
      <c r="K20" s="30"/>
      <c r="L20" s="9"/>
      <c r="M20" s="30"/>
      <c r="N20" s="30"/>
      <c r="Q20" s="40"/>
      <c r="R20" s="30"/>
      <c r="S20" s="30"/>
      <c r="T20" s="9"/>
      <c r="U20" s="30"/>
      <c r="V20" s="30"/>
      <c r="W20" s="9"/>
      <c r="X20" s="30"/>
      <c r="Y20" s="30"/>
      <c r="Z20" s="30"/>
      <c r="AA20" s="30"/>
      <c r="AC20" s="40"/>
      <c r="AD20" s="30"/>
      <c r="AE20" s="30"/>
      <c r="AF20" s="9"/>
      <c r="AG20" s="30"/>
      <c r="AH20" s="30"/>
      <c r="AI20" s="9"/>
      <c r="AJ20" s="30"/>
      <c r="AK20" s="30"/>
      <c r="AL20" s="30"/>
      <c r="AM20" s="30"/>
      <c r="AN20" s="40"/>
      <c r="AO20" s="30"/>
      <c r="AP20" s="30"/>
      <c r="AQ20" s="9"/>
      <c r="AR20" s="30"/>
      <c r="AS20" s="30"/>
      <c r="AT20" s="9"/>
      <c r="AU20" s="30"/>
      <c r="AV20" s="30"/>
      <c r="AW20" s="9"/>
      <c r="AX20" s="11">
        <v>5</v>
      </c>
      <c r="AY20" s="285" t="s">
        <v>75</v>
      </c>
      <c r="AZ20" s="285"/>
      <c r="BA20" s="285"/>
      <c r="BB20" s="285"/>
      <c r="BC20" s="285"/>
      <c r="BD20" s="285"/>
      <c r="BE20" s="285"/>
      <c r="BF20" s="302"/>
    </row>
    <row r="21" spans="1:58" ht="9" customHeight="1" x14ac:dyDescent="0.2">
      <c r="B21" s="53"/>
      <c r="C21" s="53"/>
      <c r="E21" s="39"/>
      <c r="F21" s="40" t="s">
        <v>22</v>
      </c>
      <c r="G21" s="446">
        <f>'FICHA 101 (PG 1)'!G21</f>
        <v>0</v>
      </c>
      <c r="H21" s="446"/>
      <c r="I21" s="9" t="s">
        <v>21</v>
      </c>
      <c r="J21" s="446">
        <f>'FICHA 101 (PG 1)'!J21</f>
        <v>0</v>
      </c>
      <c r="K21" s="446"/>
      <c r="L21" s="9" t="s">
        <v>21</v>
      </c>
      <c r="M21" s="446">
        <f>'FICHA 101 (PG 1)'!M21</f>
        <v>0</v>
      </c>
      <c r="N21" s="446"/>
      <c r="Q21" s="40" t="s">
        <v>53</v>
      </c>
      <c r="R21" s="446">
        <f>'FICHA 101 (PG 1)'!R21</f>
        <v>0</v>
      </c>
      <c r="S21" s="446"/>
      <c r="T21" s="9" t="s">
        <v>21</v>
      </c>
      <c r="U21" s="446">
        <f>'FICHA 101 (PG 1)'!U21</f>
        <v>0</v>
      </c>
      <c r="V21" s="446"/>
      <c r="W21" s="9" t="s">
        <v>21</v>
      </c>
      <c r="X21" s="446">
        <f>'FICHA 101 (PG 1)'!X21</f>
        <v>0</v>
      </c>
      <c r="Y21" s="446"/>
      <c r="Z21" s="446"/>
      <c r="AA21" s="30"/>
      <c r="AC21" s="40" t="s">
        <v>55</v>
      </c>
      <c r="AD21" s="446">
        <f>'FICHA 101 (PG 1)'!AD21</f>
        <v>0</v>
      </c>
      <c r="AE21" s="446"/>
      <c r="AF21" s="9" t="s">
        <v>21</v>
      </c>
      <c r="AG21" s="446">
        <f>'FICHA 101 (PG 1)'!AG21</f>
        <v>0</v>
      </c>
      <c r="AH21" s="446"/>
      <c r="AI21" s="9" t="s">
        <v>21</v>
      </c>
      <c r="AJ21" s="446">
        <f>'FICHA 101 (PG 1)'!AJ21</f>
        <v>0</v>
      </c>
      <c r="AK21" s="446"/>
      <c r="AL21" s="30"/>
      <c r="AM21" s="30"/>
      <c r="AN21" s="40" t="s">
        <v>73</v>
      </c>
      <c r="AO21" s="446">
        <f>'FICHA 101 (PG 1)'!AO21</f>
        <v>0</v>
      </c>
      <c r="AP21" s="446"/>
      <c r="AQ21" s="9" t="s">
        <v>21</v>
      </c>
      <c r="AR21" s="446">
        <f>'FICHA 101 (PG 1)'!AR21</f>
        <v>0</v>
      </c>
      <c r="AS21" s="446"/>
      <c r="AT21" s="9" t="s">
        <v>21</v>
      </c>
      <c r="AU21" s="446">
        <f>'FICHA 101 (PG 1)'!AU21</f>
        <v>0</v>
      </c>
      <c r="AV21" s="446"/>
      <c r="AW21" s="9"/>
      <c r="AX21" s="447" t="str">
        <f>REPT('FICHA 101 (PG 1)'!AX21,1)</f>
        <v/>
      </c>
      <c r="AY21" s="448"/>
      <c r="AZ21" s="448"/>
      <c r="BA21" s="448"/>
      <c r="BB21" s="448"/>
      <c r="BC21" s="448"/>
      <c r="BD21" s="448"/>
      <c r="BE21" s="448"/>
      <c r="BF21" s="449"/>
    </row>
    <row r="22" spans="1:58" ht="3.95" customHeight="1" x14ac:dyDescent="0.2">
      <c r="B22" s="53"/>
      <c r="C22" s="53"/>
      <c r="E22" s="43"/>
      <c r="F22" s="44"/>
      <c r="G22" s="49"/>
      <c r="H22" s="49"/>
      <c r="I22" s="47"/>
      <c r="J22" s="49"/>
      <c r="K22" s="49"/>
      <c r="L22" s="47"/>
      <c r="M22" s="49"/>
      <c r="N22" s="49"/>
      <c r="O22" s="48"/>
      <c r="P22" s="48"/>
      <c r="Q22" s="44"/>
      <c r="R22" s="49"/>
      <c r="S22" s="49"/>
      <c r="T22" s="47"/>
      <c r="U22" s="49"/>
      <c r="V22" s="49"/>
      <c r="W22" s="47"/>
      <c r="X22" s="49"/>
      <c r="Y22" s="49"/>
      <c r="Z22" s="49"/>
      <c r="AA22" s="49"/>
      <c r="AB22" s="48"/>
      <c r="AC22" s="44"/>
      <c r="AD22" s="49"/>
      <c r="AE22" s="49"/>
      <c r="AF22" s="47"/>
      <c r="AG22" s="49"/>
      <c r="AH22" s="49"/>
      <c r="AI22" s="47"/>
      <c r="AJ22" s="49"/>
      <c r="AK22" s="49"/>
      <c r="AL22" s="49"/>
      <c r="AM22" s="49"/>
      <c r="AN22" s="44"/>
      <c r="AO22" s="49"/>
      <c r="AP22" s="49"/>
      <c r="AQ22" s="47"/>
      <c r="AR22" s="49"/>
      <c r="AS22" s="49"/>
      <c r="AT22" s="47"/>
      <c r="AU22" s="49"/>
      <c r="AV22" s="49"/>
      <c r="AW22" s="47"/>
      <c r="AX22" s="450"/>
      <c r="AY22" s="451"/>
      <c r="AZ22" s="451"/>
      <c r="BA22" s="451"/>
      <c r="BB22" s="451"/>
      <c r="BC22" s="451"/>
      <c r="BD22" s="451"/>
      <c r="BE22" s="451"/>
      <c r="BF22" s="452"/>
    </row>
    <row r="23" spans="1:58" s="18" customFormat="1" ht="3.95" customHeight="1" x14ac:dyDescent="0.15">
      <c r="B23" s="53"/>
      <c r="C23" s="53"/>
    </row>
    <row r="24" spans="1:58" s="5" customFormat="1" ht="8.1" customHeight="1" x14ac:dyDescent="0.2">
      <c r="B24" s="53"/>
      <c r="C24" s="53"/>
      <c r="E24" s="11">
        <v>6</v>
      </c>
      <c r="F24" s="54"/>
      <c r="G24" s="11">
        <v>7</v>
      </c>
      <c r="H24" s="55"/>
      <c r="I24" s="11">
        <v>8</v>
      </c>
      <c r="J24" s="258" t="s">
        <v>16</v>
      </c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9"/>
      <c r="Y24" s="271" t="s">
        <v>96</v>
      </c>
      <c r="Z24" s="442"/>
      <c r="AA24" s="56">
        <v>9</v>
      </c>
      <c r="AB24" s="190" t="s">
        <v>94</v>
      </c>
      <c r="AC24" s="190"/>
      <c r="AD24" s="191"/>
      <c r="AE24" s="11">
        <v>10</v>
      </c>
      <c r="AF24" s="162" t="s">
        <v>17</v>
      </c>
      <c r="AG24" s="162"/>
      <c r="AH24" s="162"/>
      <c r="AI24" s="162"/>
      <c r="AJ24" s="162"/>
      <c r="AK24" s="162"/>
      <c r="AL24" s="162"/>
      <c r="AM24" s="162"/>
      <c r="AN24" s="163"/>
      <c r="AO24" s="11">
        <v>11</v>
      </c>
      <c r="AP24" s="162" t="s">
        <v>29</v>
      </c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3"/>
    </row>
    <row r="25" spans="1:58" s="5" customFormat="1" ht="3.95" customHeight="1" x14ac:dyDescent="0.2">
      <c r="E25" s="57"/>
      <c r="F25" s="58"/>
      <c r="G25" s="57"/>
      <c r="H25" s="58"/>
      <c r="I25" s="59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1"/>
      <c r="Y25" s="316"/>
      <c r="Z25" s="443"/>
      <c r="AA25" s="272"/>
      <c r="AB25" s="192"/>
      <c r="AC25" s="192"/>
      <c r="AD25" s="193"/>
      <c r="AE25" s="60"/>
      <c r="AF25" s="166"/>
      <c r="AG25" s="166"/>
      <c r="AH25" s="166"/>
      <c r="AI25" s="166"/>
      <c r="AJ25" s="166"/>
      <c r="AK25" s="166"/>
      <c r="AL25" s="166"/>
      <c r="AM25" s="166"/>
      <c r="AN25" s="167"/>
      <c r="AO25" s="57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5"/>
    </row>
    <row r="26" spans="1:58" s="5" customFormat="1" ht="8.1" customHeight="1" x14ac:dyDescent="0.2">
      <c r="B26" s="158"/>
      <c r="C26" s="158"/>
      <c r="D26" s="61"/>
      <c r="E26" s="159" t="s">
        <v>32</v>
      </c>
      <c r="F26" s="160"/>
      <c r="G26" s="176" t="s">
        <v>28</v>
      </c>
      <c r="H26" s="177"/>
      <c r="I26" s="299" t="s">
        <v>23</v>
      </c>
      <c r="J26" s="299"/>
      <c r="K26" s="299"/>
      <c r="L26" s="299"/>
      <c r="M26" s="299"/>
      <c r="N26" s="299"/>
      <c r="O26" s="227" t="s">
        <v>24</v>
      </c>
      <c r="P26" s="228"/>
      <c r="Q26" s="228"/>
      <c r="R26" s="228"/>
      <c r="S26" s="228"/>
      <c r="T26" s="229"/>
      <c r="U26" s="271" t="s">
        <v>79</v>
      </c>
      <c r="V26" s="268"/>
      <c r="W26" s="267" t="s">
        <v>80</v>
      </c>
      <c r="X26" s="268"/>
      <c r="Y26" s="316"/>
      <c r="Z26" s="443"/>
      <c r="AA26" s="273"/>
      <c r="AB26" s="192"/>
      <c r="AC26" s="192"/>
      <c r="AD26" s="193"/>
      <c r="AE26" s="277" t="s">
        <v>25</v>
      </c>
      <c r="AF26" s="278"/>
      <c r="AG26" s="168" t="s">
        <v>26</v>
      </c>
      <c r="AH26" s="168"/>
      <c r="AI26" s="168" t="s">
        <v>27</v>
      </c>
      <c r="AJ26" s="168"/>
      <c r="AK26" s="226" t="s">
        <v>59</v>
      </c>
      <c r="AL26" s="226"/>
      <c r="AM26" s="226" t="s">
        <v>60</v>
      </c>
      <c r="AN26" s="168"/>
      <c r="AO26" s="57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5"/>
    </row>
    <row r="27" spans="1:58" s="5" customFormat="1" ht="12" customHeight="1" x14ac:dyDescent="0.2">
      <c r="B27" s="158"/>
      <c r="C27" s="158"/>
      <c r="D27" s="61"/>
      <c r="E27" s="159"/>
      <c r="F27" s="160"/>
      <c r="G27" s="178"/>
      <c r="H27" s="179"/>
      <c r="I27" s="197" t="s">
        <v>49</v>
      </c>
      <c r="J27" s="198"/>
      <c r="K27" s="197" t="s">
        <v>33</v>
      </c>
      <c r="L27" s="198"/>
      <c r="M27" s="197" t="s">
        <v>78</v>
      </c>
      <c r="N27" s="198"/>
      <c r="O27" s="197" t="s">
        <v>57</v>
      </c>
      <c r="P27" s="198"/>
      <c r="Q27" s="197" t="s">
        <v>58</v>
      </c>
      <c r="R27" s="198"/>
      <c r="S27" s="197" t="s">
        <v>98</v>
      </c>
      <c r="T27" s="198"/>
      <c r="U27" s="269"/>
      <c r="V27" s="270"/>
      <c r="W27" s="269"/>
      <c r="X27" s="270"/>
      <c r="Y27" s="444"/>
      <c r="Z27" s="445"/>
      <c r="AA27" s="274"/>
      <c r="AB27" s="194"/>
      <c r="AC27" s="194"/>
      <c r="AD27" s="195"/>
      <c r="AE27" s="279"/>
      <c r="AF27" s="280"/>
      <c r="AG27" s="168"/>
      <c r="AH27" s="168"/>
      <c r="AI27" s="168"/>
      <c r="AJ27" s="168"/>
      <c r="AK27" s="226"/>
      <c r="AL27" s="226"/>
      <c r="AM27" s="168"/>
      <c r="AN27" s="168"/>
      <c r="AO27" s="59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7"/>
    </row>
    <row r="28" spans="1:58" ht="12.75" customHeight="1" thickBot="1" x14ac:dyDescent="0.25">
      <c r="A28" s="63"/>
      <c r="B28" s="64" t="s">
        <v>92</v>
      </c>
      <c r="C28" s="65" t="s">
        <v>66</v>
      </c>
      <c r="D28" s="66"/>
      <c r="E28" s="440"/>
      <c r="F28" s="441"/>
      <c r="G28" s="438">
        <f>'FICHA 101 VERSO (PG 4)'!H38</f>
        <v>5562</v>
      </c>
      <c r="H28" s="436"/>
      <c r="I28" s="436">
        <f>'FICHA 101 VERSO (PG 4)'!J38</f>
        <v>2</v>
      </c>
      <c r="J28" s="436"/>
      <c r="K28" s="436">
        <f>'FICHA 101 VERSO (PG 4)'!L38</f>
        <v>12</v>
      </c>
      <c r="L28" s="436"/>
      <c r="M28" s="436">
        <f>'FICHA 101 VERSO (PG 4)'!N38</f>
        <v>10</v>
      </c>
      <c r="N28" s="436"/>
      <c r="O28" s="436">
        <f>'FICHA 101 VERSO (PG 4)'!P38</f>
        <v>15</v>
      </c>
      <c r="P28" s="436"/>
      <c r="Q28" s="436">
        <f>'FICHA 101 VERSO (PG 4)'!R38</f>
        <v>45</v>
      </c>
      <c r="R28" s="436"/>
      <c r="S28" s="436">
        <f>'FICHA 101 VERSO (PG 4)'!T38</f>
        <v>730</v>
      </c>
      <c r="T28" s="436"/>
      <c r="U28" s="436">
        <f>'FICHA 101 VERSO (PG 4)'!V38</f>
        <v>61</v>
      </c>
      <c r="V28" s="436"/>
      <c r="W28" s="436">
        <f>'FICHA 101 VERSO (PG 4)'!X38</f>
        <v>151</v>
      </c>
      <c r="X28" s="436"/>
      <c r="Y28" s="437">
        <f>'FICHA 101 VERSO (PG 4)'!Z38</f>
        <v>636</v>
      </c>
      <c r="Z28" s="438"/>
      <c r="AA28" s="437">
        <f>'FICHA 101 VERSO (PG 4)'!AC38</f>
        <v>1037</v>
      </c>
      <c r="AB28" s="439"/>
      <c r="AC28" s="439"/>
      <c r="AD28" s="438"/>
      <c r="AE28" s="266">
        <f>'FICHA 101 VERSO (PG 4)'!AF38</f>
        <v>4536</v>
      </c>
      <c r="AF28" s="225"/>
      <c r="AG28" s="223">
        <f>'FICHA 101 VERSO (PG 4)'!AI38</f>
        <v>4536</v>
      </c>
      <c r="AH28" s="223"/>
      <c r="AI28" s="224">
        <f>'FICHA 101 VERSO (PG 4)'!AL38</f>
        <v>5590</v>
      </c>
      <c r="AJ28" s="225"/>
      <c r="AK28" s="223">
        <f>'FICHA 101 VERSO (PG 4)'!AO38</f>
        <v>3917</v>
      </c>
      <c r="AL28" s="223"/>
      <c r="AM28" s="223">
        <f>'FICHA 101 VERSO (PG 4)'!AR38</f>
        <v>4536</v>
      </c>
      <c r="AN28" s="223"/>
      <c r="AO28" s="183" t="s">
        <v>95</v>
      </c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5"/>
    </row>
    <row r="29" spans="1:58" ht="12.75" customHeight="1" x14ac:dyDescent="0.2">
      <c r="B29" s="140"/>
      <c r="C29" s="141"/>
      <c r="E29" s="171" t="str">
        <f>IF(B29&lt;&gt;"",YEAR(B29),"")</f>
        <v/>
      </c>
      <c r="F29" s="172"/>
      <c r="G29" s="214">
        <f>IF(B29&lt;&gt;"",C29-B29+1,0)</f>
        <v>0</v>
      </c>
      <c r="H29" s="215"/>
      <c r="I29" s="156"/>
      <c r="J29" s="157"/>
      <c r="K29" s="156"/>
      <c r="L29" s="157"/>
      <c r="M29" s="156"/>
      <c r="N29" s="157"/>
      <c r="O29" s="202"/>
      <c r="P29" s="202"/>
      <c r="Q29" s="202"/>
      <c r="R29" s="202"/>
      <c r="S29" s="199"/>
      <c r="T29" s="199"/>
      <c r="U29" s="202"/>
      <c r="V29" s="202"/>
      <c r="W29" s="202"/>
      <c r="X29" s="202"/>
      <c r="Y29" s="156"/>
      <c r="Z29" s="157"/>
      <c r="AA29" s="156"/>
      <c r="AB29" s="188"/>
      <c r="AC29" s="188"/>
      <c r="AD29" s="157"/>
      <c r="AE29" s="203">
        <f>IF(G29&lt;&gt;0,(G29)-(I29+K29+M29+O29+Q29+S29+U29+W29)+AE28,AE28)</f>
        <v>4536</v>
      </c>
      <c r="AF29" s="170"/>
      <c r="AG29" s="169">
        <f>AE29</f>
        <v>4536</v>
      </c>
      <c r="AH29" s="170"/>
      <c r="AI29" s="169">
        <f>(G29+AA29+AI28)-(K29+M29+Q29+S29+U29+W29)</f>
        <v>5590</v>
      </c>
      <c r="AJ29" s="170"/>
      <c r="AK29" s="169">
        <f>(G29+AK28)-(K29+M29+Q29+S29+U29+W29+Y29)</f>
        <v>3917</v>
      </c>
      <c r="AL29" s="170"/>
      <c r="AM29" s="169">
        <f>AE29</f>
        <v>4536</v>
      </c>
      <c r="AN29" s="170"/>
      <c r="AO29" s="180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2"/>
    </row>
    <row r="30" spans="1:58" x14ac:dyDescent="0.2">
      <c r="B30" s="137"/>
      <c r="C30" s="137"/>
      <c r="E30" s="171" t="str">
        <f t="shared" ref="E30:E58" si="0">IF(B30&lt;&gt;"",YEAR(B30),"")</f>
        <v/>
      </c>
      <c r="F30" s="172"/>
      <c r="G30" s="214">
        <f>IF(B30&lt;&gt;"",C30-B30+1,0)</f>
        <v>0</v>
      </c>
      <c r="H30" s="215"/>
      <c r="I30" s="156"/>
      <c r="J30" s="157"/>
      <c r="K30" s="156"/>
      <c r="L30" s="157"/>
      <c r="M30" s="156"/>
      <c r="N30" s="157"/>
      <c r="O30" s="156"/>
      <c r="P30" s="157"/>
      <c r="Q30" s="202"/>
      <c r="R30" s="202"/>
      <c r="S30" s="199"/>
      <c r="T30" s="199"/>
      <c r="U30" s="202"/>
      <c r="V30" s="202"/>
      <c r="W30" s="202"/>
      <c r="X30" s="202"/>
      <c r="Y30" s="156"/>
      <c r="Z30" s="157"/>
      <c r="AA30" s="156"/>
      <c r="AB30" s="188"/>
      <c r="AC30" s="188"/>
      <c r="AD30" s="157"/>
      <c r="AE30" s="203">
        <f t="shared" ref="AE30:AE58" si="1">IF(G30&lt;&gt;0,(G30)-(I30+K30+M30+O30+Q30+S30+U30+W30)+AE29,AE29)</f>
        <v>4536</v>
      </c>
      <c r="AF30" s="170"/>
      <c r="AG30" s="169">
        <f t="shared" ref="AG30:AG57" si="2">AE30</f>
        <v>4536</v>
      </c>
      <c r="AH30" s="170"/>
      <c r="AI30" s="169">
        <f>(G30+AA30+AI29)-(K30+M30+Q30+S30+U30+W30)</f>
        <v>5590</v>
      </c>
      <c r="AJ30" s="170"/>
      <c r="AK30" s="169">
        <f t="shared" ref="AK30:AK58" si="3">(G30+AK29)-(K30+M30+Q30+S30+U30+W30+Y30)</f>
        <v>3917</v>
      </c>
      <c r="AL30" s="170"/>
      <c r="AM30" s="169">
        <f t="shared" ref="AM30:AM58" si="4">AE30</f>
        <v>4536</v>
      </c>
      <c r="AN30" s="170"/>
      <c r="AO30" s="180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2"/>
    </row>
    <row r="31" spans="1:58" ht="12.75" customHeight="1" x14ac:dyDescent="0.2">
      <c r="B31" s="137"/>
      <c r="C31" s="137"/>
      <c r="E31" s="171" t="str">
        <f t="shared" si="0"/>
        <v/>
      </c>
      <c r="F31" s="172"/>
      <c r="G31" s="214">
        <f t="shared" ref="G31:G57" si="5">IF(B31&lt;&gt;"",C31-B31+1,0)</f>
        <v>0</v>
      </c>
      <c r="H31" s="215"/>
      <c r="I31" s="156"/>
      <c r="J31" s="157"/>
      <c r="K31" s="156"/>
      <c r="L31" s="157"/>
      <c r="M31" s="156"/>
      <c r="N31" s="157"/>
      <c r="O31" s="202"/>
      <c r="P31" s="202"/>
      <c r="Q31" s="202"/>
      <c r="R31" s="202"/>
      <c r="S31" s="199"/>
      <c r="T31" s="199"/>
      <c r="U31" s="202"/>
      <c r="V31" s="202"/>
      <c r="W31" s="202"/>
      <c r="X31" s="202"/>
      <c r="Y31" s="156"/>
      <c r="Z31" s="157"/>
      <c r="AA31" s="156"/>
      <c r="AB31" s="188"/>
      <c r="AC31" s="188"/>
      <c r="AD31" s="157"/>
      <c r="AE31" s="203">
        <f t="shared" si="1"/>
        <v>4536</v>
      </c>
      <c r="AF31" s="170"/>
      <c r="AG31" s="169">
        <f t="shared" si="2"/>
        <v>4536</v>
      </c>
      <c r="AH31" s="170"/>
      <c r="AI31" s="169">
        <f t="shared" ref="AI31:AI58" si="6">(G31+AA31+AI30)-(K31+M31+Q31+S31+U31+W31)</f>
        <v>5590</v>
      </c>
      <c r="AJ31" s="170"/>
      <c r="AK31" s="169">
        <f t="shared" si="3"/>
        <v>3917</v>
      </c>
      <c r="AL31" s="170"/>
      <c r="AM31" s="169">
        <f t="shared" si="4"/>
        <v>4536</v>
      </c>
      <c r="AN31" s="170"/>
      <c r="AO31" s="477"/>
      <c r="AP31" s="478"/>
      <c r="AQ31" s="478"/>
      <c r="AR31" s="478"/>
      <c r="AS31" s="478"/>
      <c r="AT31" s="478"/>
      <c r="AU31" s="478"/>
      <c r="AV31" s="478"/>
      <c r="AW31" s="478"/>
      <c r="AX31" s="478"/>
      <c r="AY31" s="478"/>
      <c r="AZ31" s="478"/>
      <c r="BA31" s="478"/>
      <c r="BB31" s="478"/>
      <c r="BC31" s="478"/>
      <c r="BD31" s="478"/>
      <c r="BE31" s="478"/>
      <c r="BF31" s="479"/>
    </row>
    <row r="32" spans="1:58" x14ac:dyDescent="0.2">
      <c r="B32" s="137"/>
      <c r="C32" s="137"/>
      <c r="E32" s="171" t="str">
        <f t="shared" si="0"/>
        <v/>
      </c>
      <c r="F32" s="172"/>
      <c r="G32" s="214">
        <f t="shared" si="5"/>
        <v>0</v>
      </c>
      <c r="H32" s="215"/>
      <c r="I32" s="156"/>
      <c r="J32" s="157"/>
      <c r="K32" s="156"/>
      <c r="L32" s="157"/>
      <c r="M32" s="156"/>
      <c r="N32" s="157"/>
      <c r="O32" s="156"/>
      <c r="P32" s="157"/>
      <c r="Q32" s="202"/>
      <c r="R32" s="202"/>
      <c r="S32" s="199"/>
      <c r="T32" s="199"/>
      <c r="U32" s="202"/>
      <c r="V32" s="202"/>
      <c r="W32" s="202"/>
      <c r="X32" s="202"/>
      <c r="Y32" s="156"/>
      <c r="Z32" s="157"/>
      <c r="AA32" s="156"/>
      <c r="AB32" s="188"/>
      <c r="AC32" s="188"/>
      <c r="AD32" s="157"/>
      <c r="AE32" s="203">
        <f t="shared" si="1"/>
        <v>4536</v>
      </c>
      <c r="AF32" s="170"/>
      <c r="AG32" s="169">
        <f t="shared" si="2"/>
        <v>4536</v>
      </c>
      <c r="AH32" s="170"/>
      <c r="AI32" s="169">
        <f t="shared" si="6"/>
        <v>5590</v>
      </c>
      <c r="AJ32" s="170"/>
      <c r="AK32" s="169">
        <f t="shared" si="3"/>
        <v>3917</v>
      </c>
      <c r="AL32" s="170"/>
      <c r="AM32" s="169">
        <f t="shared" si="4"/>
        <v>4536</v>
      </c>
      <c r="AN32" s="170"/>
      <c r="AO32" s="477"/>
      <c r="AP32" s="478"/>
      <c r="AQ32" s="478"/>
      <c r="AR32" s="478"/>
      <c r="AS32" s="478"/>
      <c r="AT32" s="478"/>
      <c r="AU32" s="478"/>
      <c r="AV32" s="478"/>
      <c r="AW32" s="478"/>
      <c r="AX32" s="478"/>
      <c r="AY32" s="478"/>
      <c r="AZ32" s="478"/>
      <c r="BA32" s="478"/>
      <c r="BB32" s="478"/>
      <c r="BC32" s="478"/>
      <c r="BD32" s="478"/>
      <c r="BE32" s="478"/>
      <c r="BF32" s="479"/>
    </row>
    <row r="33" spans="2:58" x14ac:dyDescent="0.2">
      <c r="B33" s="137"/>
      <c r="C33" s="137"/>
      <c r="E33" s="171" t="str">
        <f t="shared" si="0"/>
        <v/>
      </c>
      <c r="F33" s="172"/>
      <c r="G33" s="214">
        <f t="shared" si="5"/>
        <v>0</v>
      </c>
      <c r="H33" s="215"/>
      <c r="I33" s="156"/>
      <c r="J33" s="157"/>
      <c r="K33" s="156"/>
      <c r="L33" s="157"/>
      <c r="M33" s="156"/>
      <c r="N33" s="157"/>
      <c r="O33" s="202"/>
      <c r="P33" s="202"/>
      <c r="Q33" s="202"/>
      <c r="R33" s="202"/>
      <c r="S33" s="199"/>
      <c r="T33" s="199"/>
      <c r="U33" s="202"/>
      <c r="V33" s="202"/>
      <c r="W33" s="202"/>
      <c r="X33" s="202"/>
      <c r="Y33" s="156"/>
      <c r="Z33" s="157"/>
      <c r="AA33" s="156"/>
      <c r="AB33" s="188"/>
      <c r="AC33" s="188"/>
      <c r="AD33" s="157"/>
      <c r="AE33" s="203">
        <f t="shared" si="1"/>
        <v>4536</v>
      </c>
      <c r="AF33" s="170"/>
      <c r="AG33" s="169">
        <f t="shared" si="2"/>
        <v>4536</v>
      </c>
      <c r="AH33" s="170"/>
      <c r="AI33" s="169">
        <f t="shared" si="6"/>
        <v>5590</v>
      </c>
      <c r="AJ33" s="170"/>
      <c r="AK33" s="169">
        <f t="shared" si="3"/>
        <v>3917</v>
      </c>
      <c r="AL33" s="170"/>
      <c r="AM33" s="169">
        <f t="shared" si="4"/>
        <v>4536</v>
      </c>
      <c r="AN33" s="170"/>
      <c r="AO33" s="153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5"/>
    </row>
    <row r="34" spans="2:58" ht="12.75" customHeight="1" x14ac:dyDescent="0.2">
      <c r="B34" s="137"/>
      <c r="C34" s="137"/>
      <c r="E34" s="171" t="str">
        <f t="shared" si="0"/>
        <v/>
      </c>
      <c r="F34" s="172"/>
      <c r="G34" s="214">
        <f t="shared" si="5"/>
        <v>0</v>
      </c>
      <c r="H34" s="215"/>
      <c r="I34" s="156"/>
      <c r="J34" s="157"/>
      <c r="K34" s="156"/>
      <c r="L34" s="157"/>
      <c r="M34" s="156"/>
      <c r="N34" s="157"/>
      <c r="O34" s="156"/>
      <c r="P34" s="157"/>
      <c r="Q34" s="202"/>
      <c r="R34" s="202"/>
      <c r="S34" s="199"/>
      <c r="T34" s="199"/>
      <c r="U34" s="202"/>
      <c r="V34" s="202"/>
      <c r="W34" s="202"/>
      <c r="X34" s="202"/>
      <c r="Y34" s="156"/>
      <c r="Z34" s="157"/>
      <c r="AA34" s="156"/>
      <c r="AB34" s="188"/>
      <c r="AC34" s="188"/>
      <c r="AD34" s="157"/>
      <c r="AE34" s="203">
        <f t="shared" si="1"/>
        <v>4536</v>
      </c>
      <c r="AF34" s="170"/>
      <c r="AG34" s="169">
        <f t="shared" si="2"/>
        <v>4536</v>
      </c>
      <c r="AH34" s="170"/>
      <c r="AI34" s="169">
        <f t="shared" si="6"/>
        <v>5590</v>
      </c>
      <c r="AJ34" s="170"/>
      <c r="AK34" s="169">
        <f t="shared" si="3"/>
        <v>3917</v>
      </c>
      <c r="AL34" s="170"/>
      <c r="AM34" s="169">
        <f t="shared" si="4"/>
        <v>4536</v>
      </c>
      <c r="AN34" s="170"/>
      <c r="AO34" s="180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2"/>
    </row>
    <row r="35" spans="2:58" ht="12.75" customHeight="1" x14ac:dyDescent="0.2">
      <c r="B35" s="137"/>
      <c r="C35" s="137"/>
      <c r="E35" s="171" t="str">
        <f t="shared" si="0"/>
        <v/>
      </c>
      <c r="F35" s="172"/>
      <c r="G35" s="214">
        <f t="shared" si="5"/>
        <v>0</v>
      </c>
      <c r="H35" s="215"/>
      <c r="I35" s="156"/>
      <c r="J35" s="157"/>
      <c r="K35" s="156"/>
      <c r="L35" s="157"/>
      <c r="M35" s="156"/>
      <c r="N35" s="157"/>
      <c r="O35" s="202"/>
      <c r="P35" s="202"/>
      <c r="Q35" s="202"/>
      <c r="R35" s="202"/>
      <c r="S35" s="199"/>
      <c r="T35" s="199"/>
      <c r="U35" s="202"/>
      <c r="V35" s="202"/>
      <c r="W35" s="202"/>
      <c r="X35" s="202"/>
      <c r="Y35" s="156"/>
      <c r="Z35" s="157"/>
      <c r="AA35" s="156"/>
      <c r="AB35" s="188"/>
      <c r="AC35" s="188"/>
      <c r="AD35" s="157"/>
      <c r="AE35" s="203">
        <f t="shared" si="1"/>
        <v>4536</v>
      </c>
      <c r="AF35" s="170"/>
      <c r="AG35" s="169">
        <f t="shared" si="2"/>
        <v>4536</v>
      </c>
      <c r="AH35" s="170"/>
      <c r="AI35" s="169">
        <f t="shared" si="6"/>
        <v>5590</v>
      </c>
      <c r="AJ35" s="170"/>
      <c r="AK35" s="169">
        <f t="shared" si="3"/>
        <v>3917</v>
      </c>
      <c r="AL35" s="170"/>
      <c r="AM35" s="169">
        <f t="shared" si="4"/>
        <v>4536</v>
      </c>
      <c r="AN35" s="170"/>
      <c r="AO35" s="153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5"/>
    </row>
    <row r="36" spans="2:58" x14ac:dyDescent="0.2">
      <c r="B36" s="137"/>
      <c r="C36" s="137"/>
      <c r="E36" s="171" t="str">
        <f t="shared" si="0"/>
        <v/>
      </c>
      <c r="F36" s="172"/>
      <c r="G36" s="214">
        <f t="shared" si="5"/>
        <v>0</v>
      </c>
      <c r="H36" s="215"/>
      <c r="I36" s="156"/>
      <c r="J36" s="157"/>
      <c r="K36" s="156"/>
      <c r="L36" s="157"/>
      <c r="M36" s="156"/>
      <c r="N36" s="157"/>
      <c r="O36" s="156"/>
      <c r="P36" s="157"/>
      <c r="Q36" s="202"/>
      <c r="R36" s="202"/>
      <c r="S36" s="199"/>
      <c r="T36" s="199"/>
      <c r="U36" s="202"/>
      <c r="V36" s="202"/>
      <c r="W36" s="202"/>
      <c r="X36" s="202"/>
      <c r="Y36" s="156"/>
      <c r="Z36" s="157"/>
      <c r="AA36" s="156"/>
      <c r="AB36" s="188"/>
      <c r="AC36" s="188"/>
      <c r="AD36" s="157"/>
      <c r="AE36" s="203">
        <f t="shared" si="1"/>
        <v>4536</v>
      </c>
      <c r="AF36" s="170"/>
      <c r="AG36" s="169">
        <f t="shared" si="2"/>
        <v>4536</v>
      </c>
      <c r="AH36" s="170"/>
      <c r="AI36" s="169">
        <f t="shared" si="6"/>
        <v>5590</v>
      </c>
      <c r="AJ36" s="170"/>
      <c r="AK36" s="169">
        <f t="shared" si="3"/>
        <v>3917</v>
      </c>
      <c r="AL36" s="170"/>
      <c r="AM36" s="169">
        <f t="shared" si="4"/>
        <v>4536</v>
      </c>
      <c r="AN36" s="170"/>
      <c r="AO36" s="153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5"/>
    </row>
    <row r="37" spans="2:58" x14ac:dyDescent="0.2">
      <c r="B37" s="137"/>
      <c r="C37" s="137"/>
      <c r="E37" s="171" t="str">
        <f t="shared" si="0"/>
        <v/>
      </c>
      <c r="F37" s="172"/>
      <c r="G37" s="214">
        <f t="shared" si="5"/>
        <v>0</v>
      </c>
      <c r="H37" s="215"/>
      <c r="I37" s="156"/>
      <c r="J37" s="157"/>
      <c r="K37" s="156"/>
      <c r="L37" s="157"/>
      <c r="M37" s="156"/>
      <c r="N37" s="157"/>
      <c r="O37" s="202"/>
      <c r="P37" s="202"/>
      <c r="Q37" s="202"/>
      <c r="R37" s="202"/>
      <c r="S37" s="199"/>
      <c r="T37" s="199"/>
      <c r="U37" s="202"/>
      <c r="V37" s="202"/>
      <c r="W37" s="202"/>
      <c r="X37" s="202"/>
      <c r="Y37" s="156"/>
      <c r="Z37" s="157"/>
      <c r="AA37" s="156"/>
      <c r="AB37" s="188"/>
      <c r="AC37" s="188"/>
      <c r="AD37" s="157"/>
      <c r="AE37" s="203">
        <f t="shared" si="1"/>
        <v>4536</v>
      </c>
      <c r="AF37" s="170"/>
      <c r="AG37" s="169">
        <f t="shared" si="2"/>
        <v>4536</v>
      </c>
      <c r="AH37" s="170"/>
      <c r="AI37" s="169">
        <f t="shared" si="6"/>
        <v>5590</v>
      </c>
      <c r="AJ37" s="170"/>
      <c r="AK37" s="169">
        <f t="shared" si="3"/>
        <v>3917</v>
      </c>
      <c r="AL37" s="170"/>
      <c r="AM37" s="169">
        <f t="shared" si="4"/>
        <v>4536</v>
      </c>
      <c r="AN37" s="170"/>
      <c r="AO37" s="477"/>
      <c r="AP37" s="478"/>
      <c r="AQ37" s="478"/>
      <c r="AR37" s="478"/>
      <c r="AS37" s="478"/>
      <c r="AT37" s="478"/>
      <c r="AU37" s="478"/>
      <c r="AV37" s="478"/>
      <c r="AW37" s="478"/>
      <c r="AX37" s="478"/>
      <c r="AY37" s="478"/>
      <c r="AZ37" s="478"/>
      <c r="BA37" s="478"/>
      <c r="BB37" s="478"/>
      <c r="BC37" s="478"/>
      <c r="BD37" s="478"/>
      <c r="BE37" s="478"/>
      <c r="BF37" s="479"/>
    </row>
    <row r="38" spans="2:58" ht="12.75" customHeight="1" x14ac:dyDescent="0.2">
      <c r="B38" s="137"/>
      <c r="C38" s="137"/>
      <c r="E38" s="171" t="str">
        <f t="shared" si="0"/>
        <v/>
      </c>
      <c r="F38" s="172"/>
      <c r="G38" s="214">
        <f t="shared" si="5"/>
        <v>0</v>
      </c>
      <c r="H38" s="215"/>
      <c r="I38" s="156"/>
      <c r="J38" s="157"/>
      <c r="K38" s="156"/>
      <c r="L38" s="157"/>
      <c r="M38" s="156"/>
      <c r="N38" s="157"/>
      <c r="O38" s="156"/>
      <c r="P38" s="157"/>
      <c r="Q38" s="202"/>
      <c r="R38" s="202"/>
      <c r="S38" s="199"/>
      <c r="T38" s="199"/>
      <c r="U38" s="202"/>
      <c r="V38" s="202"/>
      <c r="W38" s="202"/>
      <c r="X38" s="202"/>
      <c r="Y38" s="156"/>
      <c r="Z38" s="157"/>
      <c r="AA38" s="156"/>
      <c r="AB38" s="188"/>
      <c r="AC38" s="188"/>
      <c r="AD38" s="157"/>
      <c r="AE38" s="203">
        <f t="shared" si="1"/>
        <v>4536</v>
      </c>
      <c r="AF38" s="170"/>
      <c r="AG38" s="169">
        <f t="shared" si="2"/>
        <v>4536</v>
      </c>
      <c r="AH38" s="170"/>
      <c r="AI38" s="169">
        <f t="shared" si="6"/>
        <v>5590</v>
      </c>
      <c r="AJ38" s="170"/>
      <c r="AK38" s="169">
        <f t="shared" si="3"/>
        <v>3917</v>
      </c>
      <c r="AL38" s="170"/>
      <c r="AM38" s="169">
        <f t="shared" si="4"/>
        <v>4536</v>
      </c>
      <c r="AN38" s="170"/>
      <c r="AO38" s="153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5"/>
    </row>
    <row r="39" spans="2:58" ht="12.75" customHeight="1" x14ac:dyDescent="0.2">
      <c r="B39" s="137"/>
      <c r="C39" s="137"/>
      <c r="E39" s="171" t="str">
        <f t="shared" si="0"/>
        <v/>
      </c>
      <c r="F39" s="172"/>
      <c r="G39" s="214">
        <f t="shared" si="5"/>
        <v>0</v>
      </c>
      <c r="H39" s="215"/>
      <c r="I39" s="156"/>
      <c r="J39" s="157"/>
      <c r="K39" s="156"/>
      <c r="L39" s="157"/>
      <c r="M39" s="156"/>
      <c r="N39" s="157"/>
      <c r="O39" s="202"/>
      <c r="P39" s="202"/>
      <c r="Q39" s="202"/>
      <c r="R39" s="202"/>
      <c r="S39" s="199"/>
      <c r="T39" s="199"/>
      <c r="U39" s="202"/>
      <c r="V39" s="202"/>
      <c r="W39" s="202"/>
      <c r="X39" s="202"/>
      <c r="Y39" s="156"/>
      <c r="Z39" s="157"/>
      <c r="AA39" s="156"/>
      <c r="AB39" s="188"/>
      <c r="AC39" s="188"/>
      <c r="AD39" s="157"/>
      <c r="AE39" s="203">
        <f t="shared" si="1"/>
        <v>4536</v>
      </c>
      <c r="AF39" s="170"/>
      <c r="AG39" s="169">
        <f t="shared" si="2"/>
        <v>4536</v>
      </c>
      <c r="AH39" s="170"/>
      <c r="AI39" s="169">
        <f t="shared" si="6"/>
        <v>5590</v>
      </c>
      <c r="AJ39" s="170"/>
      <c r="AK39" s="169">
        <f t="shared" si="3"/>
        <v>3917</v>
      </c>
      <c r="AL39" s="170"/>
      <c r="AM39" s="169">
        <f t="shared" si="4"/>
        <v>4536</v>
      </c>
      <c r="AN39" s="170"/>
      <c r="AO39" s="153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5"/>
    </row>
    <row r="40" spans="2:58" x14ac:dyDescent="0.2">
      <c r="B40" s="137"/>
      <c r="C40" s="137"/>
      <c r="E40" s="171" t="str">
        <f t="shared" si="0"/>
        <v/>
      </c>
      <c r="F40" s="172"/>
      <c r="G40" s="214">
        <f t="shared" si="5"/>
        <v>0</v>
      </c>
      <c r="H40" s="215"/>
      <c r="I40" s="156"/>
      <c r="J40" s="157"/>
      <c r="K40" s="156"/>
      <c r="L40" s="157"/>
      <c r="M40" s="156"/>
      <c r="N40" s="157"/>
      <c r="O40" s="156"/>
      <c r="P40" s="157"/>
      <c r="Q40" s="202"/>
      <c r="R40" s="202"/>
      <c r="S40" s="199"/>
      <c r="T40" s="199"/>
      <c r="U40" s="202"/>
      <c r="V40" s="202"/>
      <c r="W40" s="202"/>
      <c r="X40" s="202"/>
      <c r="Y40" s="156"/>
      <c r="Z40" s="157"/>
      <c r="AA40" s="156"/>
      <c r="AB40" s="188"/>
      <c r="AC40" s="188"/>
      <c r="AD40" s="157"/>
      <c r="AE40" s="203">
        <f t="shared" si="1"/>
        <v>4536</v>
      </c>
      <c r="AF40" s="170"/>
      <c r="AG40" s="169">
        <f t="shared" si="2"/>
        <v>4536</v>
      </c>
      <c r="AH40" s="170"/>
      <c r="AI40" s="169">
        <f t="shared" si="6"/>
        <v>5590</v>
      </c>
      <c r="AJ40" s="170"/>
      <c r="AK40" s="169">
        <f t="shared" si="3"/>
        <v>3917</v>
      </c>
      <c r="AL40" s="170"/>
      <c r="AM40" s="169">
        <f t="shared" si="4"/>
        <v>4536</v>
      </c>
      <c r="AN40" s="170"/>
      <c r="AO40" s="153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5"/>
    </row>
    <row r="41" spans="2:58" ht="12.75" customHeight="1" x14ac:dyDescent="0.2">
      <c r="B41" s="137"/>
      <c r="C41" s="137"/>
      <c r="E41" s="171" t="str">
        <f t="shared" si="0"/>
        <v/>
      </c>
      <c r="F41" s="172"/>
      <c r="G41" s="214">
        <f t="shared" si="5"/>
        <v>0</v>
      </c>
      <c r="H41" s="215"/>
      <c r="I41" s="156"/>
      <c r="J41" s="157"/>
      <c r="K41" s="156"/>
      <c r="L41" s="157"/>
      <c r="M41" s="156"/>
      <c r="N41" s="157"/>
      <c r="O41" s="202"/>
      <c r="P41" s="202"/>
      <c r="Q41" s="202"/>
      <c r="R41" s="202"/>
      <c r="S41" s="199"/>
      <c r="T41" s="199"/>
      <c r="U41" s="202"/>
      <c r="V41" s="202"/>
      <c r="W41" s="202"/>
      <c r="X41" s="202"/>
      <c r="Y41" s="156"/>
      <c r="Z41" s="157"/>
      <c r="AA41" s="156"/>
      <c r="AB41" s="188"/>
      <c r="AC41" s="188"/>
      <c r="AD41" s="157"/>
      <c r="AE41" s="203">
        <f t="shared" si="1"/>
        <v>4536</v>
      </c>
      <c r="AF41" s="170"/>
      <c r="AG41" s="169">
        <f t="shared" si="2"/>
        <v>4536</v>
      </c>
      <c r="AH41" s="170"/>
      <c r="AI41" s="169">
        <f t="shared" si="6"/>
        <v>5590</v>
      </c>
      <c r="AJ41" s="170"/>
      <c r="AK41" s="169">
        <f t="shared" si="3"/>
        <v>3917</v>
      </c>
      <c r="AL41" s="170"/>
      <c r="AM41" s="169">
        <f t="shared" si="4"/>
        <v>4536</v>
      </c>
      <c r="AN41" s="170"/>
      <c r="AO41" s="153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5"/>
    </row>
    <row r="42" spans="2:58" ht="12.75" customHeight="1" x14ac:dyDescent="0.2">
      <c r="B42" s="137"/>
      <c r="C42" s="137"/>
      <c r="E42" s="171" t="str">
        <f t="shared" si="0"/>
        <v/>
      </c>
      <c r="F42" s="172"/>
      <c r="G42" s="214">
        <f t="shared" si="5"/>
        <v>0</v>
      </c>
      <c r="H42" s="215"/>
      <c r="I42" s="156"/>
      <c r="J42" s="157"/>
      <c r="K42" s="156"/>
      <c r="L42" s="157"/>
      <c r="M42" s="156"/>
      <c r="N42" s="157"/>
      <c r="O42" s="156"/>
      <c r="P42" s="157"/>
      <c r="Q42" s="156"/>
      <c r="R42" s="157"/>
      <c r="S42" s="200"/>
      <c r="T42" s="201"/>
      <c r="U42" s="156"/>
      <c r="V42" s="157"/>
      <c r="W42" s="156"/>
      <c r="X42" s="157"/>
      <c r="Y42" s="156"/>
      <c r="Z42" s="157"/>
      <c r="AA42" s="156"/>
      <c r="AB42" s="188"/>
      <c r="AC42" s="188"/>
      <c r="AD42" s="157"/>
      <c r="AE42" s="203">
        <f t="shared" si="1"/>
        <v>4536</v>
      </c>
      <c r="AF42" s="170"/>
      <c r="AG42" s="169">
        <f t="shared" si="2"/>
        <v>4536</v>
      </c>
      <c r="AH42" s="170"/>
      <c r="AI42" s="169">
        <f t="shared" si="6"/>
        <v>5590</v>
      </c>
      <c r="AJ42" s="170"/>
      <c r="AK42" s="169">
        <f t="shared" si="3"/>
        <v>3917</v>
      </c>
      <c r="AL42" s="170"/>
      <c r="AM42" s="169">
        <f t="shared" si="4"/>
        <v>4536</v>
      </c>
      <c r="AN42" s="170"/>
      <c r="AO42" s="153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5"/>
    </row>
    <row r="43" spans="2:58" x14ac:dyDescent="0.2">
      <c r="B43" s="137"/>
      <c r="C43" s="137"/>
      <c r="E43" s="171" t="str">
        <f t="shared" si="0"/>
        <v/>
      </c>
      <c r="F43" s="172"/>
      <c r="G43" s="214">
        <f t="shared" si="5"/>
        <v>0</v>
      </c>
      <c r="H43" s="215"/>
      <c r="I43" s="156"/>
      <c r="J43" s="157"/>
      <c r="K43" s="156"/>
      <c r="L43" s="157"/>
      <c r="M43" s="156"/>
      <c r="N43" s="157"/>
      <c r="O43" s="202"/>
      <c r="P43" s="202"/>
      <c r="Q43" s="202"/>
      <c r="R43" s="202"/>
      <c r="S43" s="199"/>
      <c r="T43" s="199"/>
      <c r="U43" s="202"/>
      <c r="V43" s="202"/>
      <c r="W43" s="202"/>
      <c r="X43" s="202"/>
      <c r="Y43" s="156"/>
      <c r="Z43" s="157"/>
      <c r="AA43" s="156"/>
      <c r="AB43" s="188"/>
      <c r="AC43" s="188"/>
      <c r="AD43" s="157"/>
      <c r="AE43" s="203">
        <f t="shared" si="1"/>
        <v>4536</v>
      </c>
      <c r="AF43" s="170"/>
      <c r="AG43" s="169">
        <f t="shared" si="2"/>
        <v>4536</v>
      </c>
      <c r="AH43" s="170"/>
      <c r="AI43" s="169">
        <f t="shared" si="6"/>
        <v>5590</v>
      </c>
      <c r="AJ43" s="170"/>
      <c r="AK43" s="169">
        <f t="shared" si="3"/>
        <v>3917</v>
      </c>
      <c r="AL43" s="170"/>
      <c r="AM43" s="169">
        <f t="shared" si="4"/>
        <v>4536</v>
      </c>
      <c r="AN43" s="170"/>
      <c r="AO43" s="477"/>
      <c r="AP43" s="478"/>
      <c r="AQ43" s="478"/>
      <c r="AR43" s="478"/>
      <c r="AS43" s="478"/>
      <c r="AT43" s="478"/>
      <c r="AU43" s="478"/>
      <c r="AV43" s="478"/>
      <c r="AW43" s="478"/>
      <c r="AX43" s="478"/>
      <c r="AY43" s="478"/>
      <c r="AZ43" s="478"/>
      <c r="BA43" s="478"/>
      <c r="BB43" s="478"/>
      <c r="BC43" s="478"/>
      <c r="BD43" s="478"/>
      <c r="BE43" s="478"/>
      <c r="BF43" s="479"/>
    </row>
    <row r="44" spans="2:58" x14ac:dyDescent="0.2">
      <c r="B44" s="137"/>
      <c r="C44" s="137"/>
      <c r="E44" s="171" t="str">
        <f t="shared" si="0"/>
        <v/>
      </c>
      <c r="F44" s="172"/>
      <c r="G44" s="214">
        <f t="shared" si="5"/>
        <v>0</v>
      </c>
      <c r="H44" s="215"/>
      <c r="I44" s="156"/>
      <c r="J44" s="157"/>
      <c r="K44" s="156"/>
      <c r="L44" s="157"/>
      <c r="M44" s="156"/>
      <c r="N44" s="157"/>
      <c r="O44" s="156"/>
      <c r="P44" s="157"/>
      <c r="Q44" s="202"/>
      <c r="R44" s="202"/>
      <c r="S44" s="199"/>
      <c r="T44" s="199"/>
      <c r="U44" s="202"/>
      <c r="V44" s="202"/>
      <c r="W44" s="202"/>
      <c r="X44" s="202"/>
      <c r="Y44" s="156"/>
      <c r="Z44" s="157"/>
      <c r="AA44" s="156"/>
      <c r="AB44" s="188"/>
      <c r="AC44" s="188"/>
      <c r="AD44" s="157"/>
      <c r="AE44" s="203">
        <f t="shared" si="1"/>
        <v>4536</v>
      </c>
      <c r="AF44" s="170"/>
      <c r="AG44" s="169">
        <f t="shared" si="2"/>
        <v>4536</v>
      </c>
      <c r="AH44" s="170"/>
      <c r="AI44" s="169">
        <f t="shared" si="6"/>
        <v>5590</v>
      </c>
      <c r="AJ44" s="170"/>
      <c r="AK44" s="169">
        <f t="shared" si="3"/>
        <v>3917</v>
      </c>
      <c r="AL44" s="170"/>
      <c r="AM44" s="169">
        <f t="shared" si="4"/>
        <v>4536</v>
      </c>
      <c r="AN44" s="170"/>
      <c r="AO44" s="153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5"/>
    </row>
    <row r="45" spans="2:58" x14ac:dyDescent="0.2">
      <c r="B45" s="137"/>
      <c r="C45" s="137"/>
      <c r="E45" s="171" t="str">
        <f t="shared" si="0"/>
        <v/>
      </c>
      <c r="F45" s="172"/>
      <c r="G45" s="214">
        <f t="shared" si="5"/>
        <v>0</v>
      </c>
      <c r="H45" s="215"/>
      <c r="I45" s="156"/>
      <c r="J45" s="157"/>
      <c r="K45" s="156"/>
      <c r="L45" s="157"/>
      <c r="M45" s="156"/>
      <c r="N45" s="157"/>
      <c r="O45" s="202"/>
      <c r="P45" s="202"/>
      <c r="Q45" s="202"/>
      <c r="R45" s="202"/>
      <c r="S45" s="199"/>
      <c r="T45" s="199"/>
      <c r="U45" s="202"/>
      <c r="V45" s="202"/>
      <c r="W45" s="202"/>
      <c r="X45" s="202"/>
      <c r="Y45" s="156"/>
      <c r="Z45" s="157"/>
      <c r="AA45" s="156"/>
      <c r="AB45" s="188"/>
      <c r="AC45" s="188"/>
      <c r="AD45" s="157"/>
      <c r="AE45" s="203">
        <f t="shared" si="1"/>
        <v>4536</v>
      </c>
      <c r="AF45" s="170"/>
      <c r="AG45" s="169">
        <f t="shared" si="2"/>
        <v>4536</v>
      </c>
      <c r="AH45" s="170"/>
      <c r="AI45" s="169">
        <f t="shared" si="6"/>
        <v>5590</v>
      </c>
      <c r="AJ45" s="170"/>
      <c r="AK45" s="169">
        <f t="shared" si="3"/>
        <v>3917</v>
      </c>
      <c r="AL45" s="170"/>
      <c r="AM45" s="169">
        <f t="shared" si="4"/>
        <v>4536</v>
      </c>
      <c r="AN45" s="170"/>
      <c r="AO45" s="153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5"/>
    </row>
    <row r="46" spans="2:58" ht="12.75" customHeight="1" x14ac:dyDescent="0.2">
      <c r="B46" s="137"/>
      <c r="C46" s="137"/>
      <c r="E46" s="171" t="str">
        <f t="shared" si="0"/>
        <v/>
      </c>
      <c r="F46" s="172"/>
      <c r="G46" s="214">
        <f t="shared" si="5"/>
        <v>0</v>
      </c>
      <c r="H46" s="215"/>
      <c r="I46" s="156"/>
      <c r="J46" s="157"/>
      <c r="K46" s="156"/>
      <c r="L46" s="157"/>
      <c r="M46" s="156"/>
      <c r="N46" s="157"/>
      <c r="O46" s="156"/>
      <c r="P46" s="157"/>
      <c r="Q46" s="202"/>
      <c r="R46" s="202"/>
      <c r="S46" s="199"/>
      <c r="T46" s="199"/>
      <c r="U46" s="202"/>
      <c r="V46" s="202"/>
      <c r="W46" s="202"/>
      <c r="X46" s="202"/>
      <c r="Y46" s="156"/>
      <c r="Z46" s="157"/>
      <c r="AA46" s="156"/>
      <c r="AB46" s="188"/>
      <c r="AC46" s="188"/>
      <c r="AD46" s="157"/>
      <c r="AE46" s="203">
        <f t="shared" si="1"/>
        <v>4536</v>
      </c>
      <c r="AF46" s="170"/>
      <c r="AG46" s="169">
        <f t="shared" si="2"/>
        <v>4536</v>
      </c>
      <c r="AH46" s="170"/>
      <c r="AI46" s="169">
        <f t="shared" si="6"/>
        <v>5590</v>
      </c>
      <c r="AJ46" s="170"/>
      <c r="AK46" s="169">
        <f t="shared" si="3"/>
        <v>3917</v>
      </c>
      <c r="AL46" s="170"/>
      <c r="AM46" s="169">
        <f t="shared" si="4"/>
        <v>4536</v>
      </c>
      <c r="AN46" s="170"/>
      <c r="AO46" s="153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5"/>
    </row>
    <row r="47" spans="2:58" x14ac:dyDescent="0.2">
      <c r="B47" s="137"/>
      <c r="C47" s="137"/>
      <c r="E47" s="171" t="str">
        <f t="shared" si="0"/>
        <v/>
      </c>
      <c r="F47" s="172"/>
      <c r="G47" s="214">
        <f t="shared" si="5"/>
        <v>0</v>
      </c>
      <c r="H47" s="215"/>
      <c r="I47" s="156"/>
      <c r="J47" s="157"/>
      <c r="K47" s="156"/>
      <c r="L47" s="157"/>
      <c r="M47" s="156"/>
      <c r="N47" s="157"/>
      <c r="O47" s="202"/>
      <c r="P47" s="202"/>
      <c r="Q47" s="202"/>
      <c r="R47" s="202"/>
      <c r="S47" s="199"/>
      <c r="T47" s="199"/>
      <c r="U47" s="202"/>
      <c r="V47" s="202"/>
      <c r="W47" s="202"/>
      <c r="X47" s="202"/>
      <c r="Y47" s="156"/>
      <c r="Z47" s="157"/>
      <c r="AA47" s="156"/>
      <c r="AB47" s="188"/>
      <c r="AC47" s="188"/>
      <c r="AD47" s="157"/>
      <c r="AE47" s="203">
        <f t="shared" si="1"/>
        <v>4536</v>
      </c>
      <c r="AF47" s="170"/>
      <c r="AG47" s="169">
        <f t="shared" si="2"/>
        <v>4536</v>
      </c>
      <c r="AH47" s="170"/>
      <c r="AI47" s="169">
        <f t="shared" si="6"/>
        <v>5590</v>
      </c>
      <c r="AJ47" s="170"/>
      <c r="AK47" s="169">
        <f t="shared" si="3"/>
        <v>3917</v>
      </c>
      <c r="AL47" s="170"/>
      <c r="AM47" s="169">
        <f t="shared" si="4"/>
        <v>4536</v>
      </c>
      <c r="AN47" s="170"/>
      <c r="AO47" s="153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5"/>
    </row>
    <row r="48" spans="2:58" x14ac:dyDescent="0.2">
      <c r="B48" s="137"/>
      <c r="C48" s="137"/>
      <c r="E48" s="171" t="str">
        <f t="shared" si="0"/>
        <v/>
      </c>
      <c r="F48" s="172"/>
      <c r="G48" s="214">
        <f t="shared" si="5"/>
        <v>0</v>
      </c>
      <c r="H48" s="215"/>
      <c r="I48" s="156"/>
      <c r="J48" s="157"/>
      <c r="K48" s="156"/>
      <c r="L48" s="157"/>
      <c r="M48" s="156"/>
      <c r="N48" s="157"/>
      <c r="O48" s="156"/>
      <c r="P48" s="157"/>
      <c r="Q48" s="202"/>
      <c r="R48" s="202"/>
      <c r="S48" s="199"/>
      <c r="T48" s="199"/>
      <c r="U48" s="202"/>
      <c r="V48" s="202"/>
      <c r="W48" s="202"/>
      <c r="X48" s="202"/>
      <c r="Y48" s="156"/>
      <c r="Z48" s="157"/>
      <c r="AA48" s="156"/>
      <c r="AB48" s="188"/>
      <c r="AC48" s="188"/>
      <c r="AD48" s="157"/>
      <c r="AE48" s="203">
        <f t="shared" si="1"/>
        <v>4536</v>
      </c>
      <c r="AF48" s="170"/>
      <c r="AG48" s="169">
        <f t="shared" si="2"/>
        <v>4536</v>
      </c>
      <c r="AH48" s="170"/>
      <c r="AI48" s="169">
        <f t="shared" si="6"/>
        <v>5590</v>
      </c>
      <c r="AJ48" s="170"/>
      <c r="AK48" s="169">
        <f t="shared" si="3"/>
        <v>3917</v>
      </c>
      <c r="AL48" s="170"/>
      <c r="AM48" s="169">
        <f t="shared" si="4"/>
        <v>4536</v>
      </c>
      <c r="AN48" s="170"/>
      <c r="AO48" s="153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5"/>
    </row>
    <row r="49" spans="2:58" x14ac:dyDescent="0.2">
      <c r="B49" s="137"/>
      <c r="C49" s="137"/>
      <c r="E49" s="171" t="str">
        <f t="shared" si="0"/>
        <v/>
      </c>
      <c r="F49" s="172"/>
      <c r="G49" s="214">
        <f t="shared" si="5"/>
        <v>0</v>
      </c>
      <c r="H49" s="215"/>
      <c r="I49" s="156"/>
      <c r="J49" s="157"/>
      <c r="K49" s="156"/>
      <c r="L49" s="157"/>
      <c r="M49" s="156"/>
      <c r="N49" s="157"/>
      <c r="O49" s="202"/>
      <c r="P49" s="202"/>
      <c r="Q49" s="202"/>
      <c r="R49" s="202"/>
      <c r="S49" s="199"/>
      <c r="T49" s="199"/>
      <c r="U49" s="202"/>
      <c r="V49" s="202"/>
      <c r="W49" s="202"/>
      <c r="X49" s="202"/>
      <c r="Y49" s="156"/>
      <c r="Z49" s="157"/>
      <c r="AA49" s="156"/>
      <c r="AB49" s="188"/>
      <c r="AC49" s="188"/>
      <c r="AD49" s="157"/>
      <c r="AE49" s="203">
        <f t="shared" si="1"/>
        <v>4536</v>
      </c>
      <c r="AF49" s="170"/>
      <c r="AG49" s="169">
        <f t="shared" si="2"/>
        <v>4536</v>
      </c>
      <c r="AH49" s="170"/>
      <c r="AI49" s="169">
        <f t="shared" si="6"/>
        <v>5590</v>
      </c>
      <c r="AJ49" s="170"/>
      <c r="AK49" s="169">
        <f t="shared" si="3"/>
        <v>3917</v>
      </c>
      <c r="AL49" s="170"/>
      <c r="AM49" s="169">
        <f t="shared" si="4"/>
        <v>4536</v>
      </c>
      <c r="AN49" s="170"/>
      <c r="AO49" s="477"/>
      <c r="AP49" s="478"/>
      <c r="AQ49" s="478"/>
      <c r="AR49" s="478"/>
      <c r="AS49" s="478"/>
      <c r="AT49" s="478"/>
      <c r="AU49" s="478"/>
      <c r="AV49" s="478"/>
      <c r="AW49" s="478"/>
      <c r="AX49" s="478"/>
      <c r="AY49" s="478"/>
      <c r="AZ49" s="478"/>
      <c r="BA49" s="478"/>
      <c r="BB49" s="478"/>
      <c r="BC49" s="478"/>
      <c r="BD49" s="478"/>
      <c r="BE49" s="478"/>
      <c r="BF49" s="479"/>
    </row>
    <row r="50" spans="2:58" x14ac:dyDescent="0.2">
      <c r="B50" s="137"/>
      <c r="C50" s="137"/>
      <c r="E50" s="171" t="str">
        <f t="shared" si="0"/>
        <v/>
      </c>
      <c r="F50" s="172"/>
      <c r="G50" s="214">
        <f t="shared" si="5"/>
        <v>0</v>
      </c>
      <c r="H50" s="215"/>
      <c r="I50" s="156"/>
      <c r="J50" s="157"/>
      <c r="K50" s="156"/>
      <c r="L50" s="157"/>
      <c r="M50" s="156"/>
      <c r="N50" s="157"/>
      <c r="O50" s="156"/>
      <c r="P50" s="157"/>
      <c r="Q50" s="202"/>
      <c r="R50" s="202"/>
      <c r="S50" s="199"/>
      <c r="T50" s="199"/>
      <c r="U50" s="202"/>
      <c r="V50" s="202"/>
      <c r="W50" s="202"/>
      <c r="X50" s="202"/>
      <c r="Y50" s="156"/>
      <c r="Z50" s="157"/>
      <c r="AA50" s="156"/>
      <c r="AB50" s="188"/>
      <c r="AC50" s="188"/>
      <c r="AD50" s="157"/>
      <c r="AE50" s="203">
        <f t="shared" si="1"/>
        <v>4536</v>
      </c>
      <c r="AF50" s="170"/>
      <c r="AG50" s="169">
        <f t="shared" si="2"/>
        <v>4536</v>
      </c>
      <c r="AH50" s="170"/>
      <c r="AI50" s="169">
        <f t="shared" si="6"/>
        <v>5590</v>
      </c>
      <c r="AJ50" s="170"/>
      <c r="AK50" s="169">
        <f t="shared" si="3"/>
        <v>3917</v>
      </c>
      <c r="AL50" s="170"/>
      <c r="AM50" s="169">
        <f t="shared" si="4"/>
        <v>4536</v>
      </c>
      <c r="AN50" s="170"/>
      <c r="AO50" s="153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5"/>
    </row>
    <row r="51" spans="2:58" x14ac:dyDescent="0.2">
      <c r="B51" s="137"/>
      <c r="C51" s="137"/>
      <c r="E51" s="171" t="str">
        <f t="shared" si="0"/>
        <v/>
      </c>
      <c r="F51" s="172"/>
      <c r="G51" s="214">
        <f t="shared" si="5"/>
        <v>0</v>
      </c>
      <c r="H51" s="215"/>
      <c r="I51" s="156"/>
      <c r="J51" s="157"/>
      <c r="K51" s="156"/>
      <c r="L51" s="157"/>
      <c r="M51" s="156"/>
      <c r="N51" s="157"/>
      <c r="O51" s="202"/>
      <c r="P51" s="202"/>
      <c r="Q51" s="202"/>
      <c r="R51" s="202"/>
      <c r="S51" s="199"/>
      <c r="T51" s="199"/>
      <c r="U51" s="202"/>
      <c r="V51" s="202"/>
      <c r="W51" s="202"/>
      <c r="X51" s="202"/>
      <c r="Y51" s="156"/>
      <c r="Z51" s="157"/>
      <c r="AA51" s="156"/>
      <c r="AB51" s="188"/>
      <c r="AC51" s="188"/>
      <c r="AD51" s="157"/>
      <c r="AE51" s="203">
        <f t="shared" si="1"/>
        <v>4536</v>
      </c>
      <c r="AF51" s="170"/>
      <c r="AG51" s="169">
        <f t="shared" si="2"/>
        <v>4536</v>
      </c>
      <c r="AH51" s="170"/>
      <c r="AI51" s="169">
        <f t="shared" si="6"/>
        <v>5590</v>
      </c>
      <c r="AJ51" s="170"/>
      <c r="AK51" s="169">
        <f t="shared" si="3"/>
        <v>3917</v>
      </c>
      <c r="AL51" s="170"/>
      <c r="AM51" s="169">
        <f t="shared" si="4"/>
        <v>4536</v>
      </c>
      <c r="AN51" s="170"/>
      <c r="AO51" s="477"/>
      <c r="AP51" s="478"/>
      <c r="AQ51" s="478"/>
      <c r="AR51" s="478"/>
      <c r="AS51" s="478"/>
      <c r="AT51" s="478"/>
      <c r="AU51" s="478"/>
      <c r="AV51" s="478"/>
      <c r="AW51" s="478"/>
      <c r="AX51" s="478"/>
      <c r="AY51" s="478"/>
      <c r="AZ51" s="478"/>
      <c r="BA51" s="478"/>
      <c r="BB51" s="478"/>
      <c r="BC51" s="478"/>
      <c r="BD51" s="478"/>
      <c r="BE51" s="478"/>
      <c r="BF51" s="479"/>
    </row>
    <row r="52" spans="2:58" x14ac:dyDescent="0.2">
      <c r="B52" s="137"/>
      <c r="C52" s="137"/>
      <c r="E52" s="171" t="str">
        <f t="shared" si="0"/>
        <v/>
      </c>
      <c r="F52" s="172"/>
      <c r="G52" s="214">
        <f t="shared" si="5"/>
        <v>0</v>
      </c>
      <c r="H52" s="215"/>
      <c r="I52" s="156"/>
      <c r="J52" s="157"/>
      <c r="K52" s="156"/>
      <c r="L52" s="157"/>
      <c r="M52" s="156"/>
      <c r="N52" s="157"/>
      <c r="O52" s="156"/>
      <c r="P52" s="157"/>
      <c r="Q52" s="202"/>
      <c r="R52" s="202"/>
      <c r="S52" s="199"/>
      <c r="T52" s="199"/>
      <c r="U52" s="202"/>
      <c r="V52" s="202"/>
      <c r="W52" s="202"/>
      <c r="X52" s="202"/>
      <c r="Y52" s="156"/>
      <c r="Z52" s="157"/>
      <c r="AA52" s="156"/>
      <c r="AB52" s="188"/>
      <c r="AC52" s="188"/>
      <c r="AD52" s="157"/>
      <c r="AE52" s="203">
        <f t="shared" si="1"/>
        <v>4536</v>
      </c>
      <c r="AF52" s="170"/>
      <c r="AG52" s="169">
        <f t="shared" si="2"/>
        <v>4536</v>
      </c>
      <c r="AH52" s="170"/>
      <c r="AI52" s="169">
        <f t="shared" si="6"/>
        <v>5590</v>
      </c>
      <c r="AJ52" s="170"/>
      <c r="AK52" s="169">
        <f t="shared" si="3"/>
        <v>3917</v>
      </c>
      <c r="AL52" s="170"/>
      <c r="AM52" s="169">
        <f t="shared" si="4"/>
        <v>4536</v>
      </c>
      <c r="AN52" s="170"/>
      <c r="AO52" s="153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5"/>
    </row>
    <row r="53" spans="2:58" x14ac:dyDescent="0.2">
      <c r="B53" s="137"/>
      <c r="C53" s="137"/>
      <c r="E53" s="171" t="str">
        <f t="shared" si="0"/>
        <v/>
      </c>
      <c r="F53" s="172"/>
      <c r="G53" s="214">
        <f t="shared" si="5"/>
        <v>0</v>
      </c>
      <c r="H53" s="215"/>
      <c r="I53" s="156"/>
      <c r="J53" s="157"/>
      <c r="K53" s="156"/>
      <c r="L53" s="157"/>
      <c r="M53" s="156"/>
      <c r="N53" s="157"/>
      <c r="O53" s="202"/>
      <c r="P53" s="202"/>
      <c r="Q53" s="202"/>
      <c r="R53" s="202"/>
      <c r="S53" s="199"/>
      <c r="T53" s="199"/>
      <c r="U53" s="202"/>
      <c r="V53" s="202"/>
      <c r="W53" s="202"/>
      <c r="X53" s="202"/>
      <c r="Y53" s="156"/>
      <c r="Z53" s="157"/>
      <c r="AA53" s="156"/>
      <c r="AB53" s="188"/>
      <c r="AC53" s="188"/>
      <c r="AD53" s="157"/>
      <c r="AE53" s="203">
        <f t="shared" si="1"/>
        <v>4536</v>
      </c>
      <c r="AF53" s="170"/>
      <c r="AG53" s="169">
        <f t="shared" si="2"/>
        <v>4536</v>
      </c>
      <c r="AH53" s="170"/>
      <c r="AI53" s="169">
        <f t="shared" si="6"/>
        <v>5590</v>
      </c>
      <c r="AJ53" s="170"/>
      <c r="AK53" s="169">
        <f t="shared" si="3"/>
        <v>3917</v>
      </c>
      <c r="AL53" s="170"/>
      <c r="AM53" s="169">
        <f t="shared" si="4"/>
        <v>4536</v>
      </c>
      <c r="AN53" s="170"/>
      <c r="AO53" s="153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5"/>
    </row>
    <row r="54" spans="2:58" x14ac:dyDescent="0.2">
      <c r="B54" s="137"/>
      <c r="C54" s="137"/>
      <c r="E54" s="171" t="str">
        <f t="shared" si="0"/>
        <v/>
      </c>
      <c r="F54" s="172"/>
      <c r="G54" s="214">
        <f t="shared" si="5"/>
        <v>0</v>
      </c>
      <c r="H54" s="215"/>
      <c r="I54" s="156"/>
      <c r="J54" s="157"/>
      <c r="K54" s="156"/>
      <c r="L54" s="157"/>
      <c r="M54" s="156"/>
      <c r="N54" s="157"/>
      <c r="O54" s="156"/>
      <c r="P54" s="157"/>
      <c r="Q54" s="202"/>
      <c r="R54" s="202"/>
      <c r="S54" s="199"/>
      <c r="T54" s="199"/>
      <c r="U54" s="202"/>
      <c r="V54" s="202"/>
      <c r="W54" s="202"/>
      <c r="X54" s="202"/>
      <c r="Y54" s="156"/>
      <c r="Z54" s="157"/>
      <c r="AA54" s="156"/>
      <c r="AB54" s="188"/>
      <c r="AC54" s="188"/>
      <c r="AD54" s="157"/>
      <c r="AE54" s="203">
        <f t="shared" si="1"/>
        <v>4536</v>
      </c>
      <c r="AF54" s="170"/>
      <c r="AG54" s="169">
        <f t="shared" si="2"/>
        <v>4536</v>
      </c>
      <c r="AH54" s="170"/>
      <c r="AI54" s="169">
        <f t="shared" si="6"/>
        <v>5590</v>
      </c>
      <c r="AJ54" s="170"/>
      <c r="AK54" s="169">
        <f t="shared" si="3"/>
        <v>3917</v>
      </c>
      <c r="AL54" s="170"/>
      <c r="AM54" s="169">
        <f t="shared" si="4"/>
        <v>4536</v>
      </c>
      <c r="AN54" s="170"/>
      <c r="AO54" s="474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6"/>
    </row>
    <row r="55" spans="2:58" x14ac:dyDescent="0.2">
      <c r="B55" s="137"/>
      <c r="C55" s="137"/>
      <c r="E55" s="171" t="str">
        <f t="shared" si="0"/>
        <v/>
      </c>
      <c r="F55" s="172"/>
      <c r="G55" s="214">
        <f t="shared" si="5"/>
        <v>0</v>
      </c>
      <c r="H55" s="215"/>
      <c r="I55" s="156"/>
      <c r="J55" s="157"/>
      <c r="K55" s="156"/>
      <c r="L55" s="157"/>
      <c r="M55" s="156"/>
      <c r="N55" s="157"/>
      <c r="O55" s="202"/>
      <c r="P55" s="202"/>
      <c r="Q55" s="202"/>
      <c r="R55" s="202"/>
      <c r="S55" s="199"/>
      <c r="T55" s="199"/>
      <c r="U55" s="202"/>
      <c r="V55" s="202"/>
      <c r="W55" s="202"/>
      <c r="X55" s="202"/>
      <c r="Y55" s="156"/>
      <c r="Z55" s="157"/>
      <c r="AA55" s="156"/>
      <c r="AB55" s="188"/>
      <c r="AC55" s="188"/>
      <c r="AD55" s="157"/>
      <c r="AE55" s="203">
        <f t="shared" si="1"/>
        <v>4536</v>
      </c>
      <c r="AF55" s="170"/>
      <c r="AG55" s="169">
        <f t="shared" si="2"/>
        <v>4536</v>
      </c>
      <c r="AH55" s="170"/>
      <c r="AI55" s="169">
        <f t="shared" si="6"/>
        <v>5590</v>
      </c>
      <c r="AJ55" s="170"/>
      <c r="AK55" s="169">
        <f t="shared" si="3"/>
        <v>3917</v>
      </c>
      <c r="AL55" s="170"/>
      <c r="AM55" s="169">
        <f t="shared" si="4"/>
        <v>4536</v>
      </c>
      <c r="AN55" s="170"/>
      <c r="AO55" s="180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81"/>
      <c r="BB55" s="181"/>
      <c r="BC55" s="181"/>
      <c r="BD55" s="181"/>
      <c r="BE55" s="181"/>
      <c r="BF55" s="182"/>
    </row>
    <row r="56" spans="2:58" x14ac:dyDescent="0.2">
      <c r="B56" s="137"/>
      <c r="C56" s="137"/>
      <c r="E56" s="171" t="str">
        <f t="shared" si="0"/>
        <v/>
      </c>
      <c r="F56" s="172"/>
      <c r="G56" s="214">
        <f t="shared" si="5"/>
        <v>0</v>
      </c>
      <c r="H56" s="215"/>
      <c r="I56" s="156"/>
      <c r="J56" s="157"/>
      <c r="K56" s="156"/>
      <c r="L56" s="157"/>
      <c r="M56" s="156"/>
      <c r="N56" s="157"/>
      <c r="O56" s="156"/>
      <c r="P56" s="157"/>
      <c r="Q56" s="202"/>
      <c r="R56" s="202"/>
      <c r="S56" s="199"/>
      <c r="T56" s="199"/>
      <c r="U56" s="202"/>
      <c r="V56" s="202"/>
      <c r="W56" s="202"/>
      <c r="X56" s="202"/>
      <c r="Y56" s="156"/>
      <c r="Z56" s="157"/>
      <c r="AA56" s="156"/>
      <c r="AB56" s="188"/>
      <c r="AC56" s="188"/>
      <c r="AD56" s="157"/>
      <c r="AE56" s="203">
        <f t="shared" si="1"/>
        <v>4536</v>
      </c>
      <c r="AF56" s="170"/>
      <c r="AG56" s="169">
        <f t="shared" si="2"/>
        <v>4536</v>
      </c>
      <c r="AH56" s="170"/>
      <c r="AI56" s="169">
        <f t="shared" si="6"/>
        <v>5590</v>
      </c>
      <c r="AJ56" s="170"/>
      <c r="AK56" s="169">
        <f t="shared" si="3"/>
        <v>3917</v>
      </c>
      <c r="AL56" s="170"/>
      <c r="AM56" s="169">
        <f t="shared" si="4"/>
        <v>4536</v>
      </c>
      <c r="AN56" s="170"/>
      <c r="AO56" s="153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5"/>
    </row>
    <row r="57" spans="2:58" x14ac:dyDescent="0.2">
      <c r="B57" s="137"/>
      <c r="C57" s="137"/>
      <c r="E57" s="171" t="str">
        <f t="shared" si="0"/>
        <v/>
      </c>
      <c r="F57" s="172"/>
      <c r="G57" s="214">
        <f t="shared" si="5"/>
        <v>0</v>
      </c>
      <c r="H57" s="215"/>
      <c r="I57" s="156"/>
      <c r="J57" s="157"/>
      <c r="K57" s="156"/>
      <c r="L57" s="157"/>
      <c r="M57" s="156"/>
      <c r="N57" s="157"/>
      <c r="O57" s="202"/>
      <c r="P57" s="202"/>
      <c r="Q57" s="202"/>
      <c r="R57" s="202"/>
      <c r="S57" s="199"/>
      <c r="T57" s="199"/>
      <c r="U57" s="202"/>
      <c r="V57" s="202"/>
      <c r="W57" s="202"/>
      <c r="X57" s="202"/>
      <c r="Y57" s="156"/>
      <c r="Z57" s="157"/>
      <c r="AA57" s="156"/>
      <c r="AB57" s="188"/>
      <c r="AC57" s="188"/>
      <c r="AD57" s="157"/>
      <c r="AE57" s="203">
        <f t="shared" si="1"/>
        <v>4536</v>
      </c>
      <c r="AF57" s="170"/>
      <c r="AG57" s="169">
        <f t="shared" si="2"/>
        <v>4536</v>
      </c>
      <c r="AH57" s="170"/>
      <c r="AI57" s="169">
        <f t="shared" si="6"/>
        <v>5590</v>
      </c>
      <c r="AJ57" s="170"/>
      <c r="AK57" s="169">
        <f t="shared" si="3"/>
        <v>3917</v>
      </c>
      <c r="AL57" s="170"/>
      <c r="AM57" s="169">
        <f t="shared" si="4"/>
        <v>4536</v>
      </c>
      <c r="AN57" s="170"/>
      <c r="AO57" s="153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5"/>
    </row>
    <row r="58" spans="2:58" ht="13.5" thickBot="1" x14ac:dyDescent="0.25">
      <c r="B58" s="143"/>
      <c r="C58" s="143"/>
      <c r="E58" s="171" t="str">
        <f t="shared" si="0"/>
        <v/>
      </c>
      <c r="F58" s="213"/>
      <c r="G58" s="214">
        <f>IF(B58&lt;&gt;"",C58-B58+1,0)</f>
        <v>0</v>
      </c>
      <c r="H58" s="215"/>
      <c r="I58" s="156"/>
      <c r="J58" s="157"/>
      <c r="K58" s="156"/>
      <c r="L58" s="157"/>
      <c r="M58" s="156"/>
      <c r="N58" s="157"/>
      <c r="O58" s="156"/>
      <c r="P58" s="157"/>
      <c r="Q58" s="202"/>
      <c r="R58" s="202"/>
      <c r="S58" s="199"/>
      <c r="T58" s="199"/>
      <c r="U58" s="202"/>
      <c r="V58" s="202"/>
      <c r="W58" s="202"/>
      <c r="X58" s="202"/>
      <c r="Y58" s="220"/>
      <c r="Z58" s="221"/>
      <c r="AA58" s="220"/>
      <c r="AB58" s="312"/>
      <c r="AC58" s="312"/>
      <c r="AD58" s="221"/>
      <c r="AE58" s="203">
        <f t="shared" si="1"/>
        <v>4536</v>
      </c>
      <c r="AF58" s="170"/>
      <c r="AG58" s="169">
        <f>AE58</f>
        <v>4536</v>
      </c>
      <c r="AH58" s="170"/>
      <c r="AI58" s="169">
        <f t="shared" si="6"/>
        <v>5590</v>
      </c>
      <c r="AJ58" s="170"/>
      <c r="AK58" s="169">
        <f t="shared" si="3"/>
        <v>3917</v>
      </c>
      <c r="AL58" s="170"/>
      <c r="AM58" s="169">
        <f t="shared" si="4"/>
        <v>4536</v>
      </c>
      <c r="AN58" s="170"/>
      <c r="AO58" s="480"/>
      <c r="AP58" s="481"/>
      <c r="AQ58" s="481"/>
      <c r="AR58" s="481"/>
      <c r="AS58" s="481"/>
      <c r="AT58" s="481"/>
      <c r="AU58" s="481"/>
      <c r="AV58" s="481"/>
      <c r="AW58" s="481"/>
      <c r="AX58" s="481"/>
      <c r="AY58" s="481"/>
      <c r="AZ58" s="481"/>
      <c r="BA58" s="481"/>
      <c r="BB58" s="481"/>
      <c r="BC58" s="481"/>
      <c r="BD58" s="481"/>
      <c r="BE58" s="481"/>
      <c r="BF58" s="482"/>
    </row>
    <row r="59" spans="2:58" s="72" customFormat="1" ht="8.1" customHeight="1" x14ac:dyDescent="0.15">
      <c r="E59" s="11">
        <v>12</v>
      </c>
      <c r="F59" s="73"/>
      <c r="G59" s="210">
        <f>SUM(G28:H58)</f>
        <v>5562</v>
      </c>
      <c r="H59" s="211"/>
      <c r="I59" s="210">
        <f>SUM(I28:J58)</f>
        <v>2</v>
      </c>
      <c r="J59" s="211"/>
      <c r="K59" s="210">
        <f>SUM(K28:L58)</f>
        <v>12</v>
      </c>
      <c r="L59" s="211"/>
      <c r="M59" s="210">
        <f>SUM(M28:N58)</f>
        <v>10</v>
      </c>
      <c r="N59" s="211"/>
      <c r="O59" s="210">
        <f>SUM(O28:P58)</f>
        <v>15</v>
      </c>
      <c r="P59" s="211"/>
      <c r="Q59" s="210">
        <f>SUM(Q28:R58)</f>
        <v>45</v>
      </c>
      <c r="R59" s="211"/>
      <c r="S59" s="210">
        <f>SUM(S28:T58)</f>
        <v>730</v>
      </c>
      <c r="T59" s="211"/>
      <c r="U59" s="210">
        <f>SUM(U28:V58)</f>
        <v>61</v>
      </c>
      <c r="V59" s="211"/>
      <c r="W59" s="210">
        <f>SUM(W28:X58)</f>
        <v>151</v>
      </c>
      <c r="X59" s="211"/>
      <c r="Y59" s="210">
        <f>SUM(Y28:Z58)</f>
        <v>636</v>
      </c>
      <c r="Z59" s="211"/>
      <c r="AA59" s="210">
        <f>SUM(AA28:AD58)</f>
        <v>1037</v>
      </c>
      <c r="AB59" s="217"/>
      <c r="AC59" s="217"/>
      <c r="AD59" s="211"/>
      <c r="AE59" s="204">
        <f>LARGE(AE28:AF58,1)</f>
        <v>4536</v>
      </c>
      <c r="AF59" s="205"/>
      <c r="AG59" s="204">
        <f>LARGE(AG28:AH58,1)</f>
        <v>4536</v>
      </c>
      <c r="AH59" s="205"/>
      <c r="AI59" s="204">
        <f>LARGE(AI28:AJ58,1)</f>
        <v>5590</v>
      </c>
      <c r="AJ59" s="205"/>
      <c r="AK59" s="204">
        <f>LARGE(AK28:AL58,1)</f>
        <v>3917</v>
      </c>
      <c r="AL59" s="205"/>
      <c r="AM59" s="204">
        <f>LARGE(AM28:AN58,1)</f>
        <v>4536</v>
      </c>
      <c r="AN59" s="216"/>
      <c r="AO59" s="11">
        <v>13</v>
      </c>
      <c r="AP59" s="74"/>
      <c r="AQ59" s="75"/>
      <c r="AR59" s="75"/>
      <c r="AS59" s="75"/>
      <c r="AT59" s="75"/>
      <c r="AU59" s="75"/>
      <c r="AV59" s="75"/>
      <c r="AW59" s="14"/>
      <c r="AX59" s="74"/>
      <c r="AY59" s="75"/>
      <c r="AZ59" s="75"/>
      <c r="BA59" s="75"/>
      <c r="BB59" s="75"/>
      <c r="BC59" s="75"/>
      <c r="BD59" s="75"/>
      <c r="BE59" s="75"/>
      <c r="BF59" s="76"/>
    </row>
    <row r="60" spans="2:58" ht="6" customHeight="1" x14ac:dyDescent="0.2">
      <c r="E60" s="176" t="s">
        <v>81</v>
      </c>
      <c r="F60" s="177"/>
      <c r="G60" s="171"/>
      <c r="H60" s="172"/>
      <c r="I60" s="171"/>
      <c r="J60" s="172"/>
      <c r="K60" s="171"/>
      <c r="L60" s="172"/>
      <c r="M60" s="171"/>
      <c r="N60" s="172"/>
      <c r="O60" s="171"/>
      <c r="P60" s="172"/>
      <c r="Q60" s="171"/>
      <c r="R60" s="172"/>
      <c r="S60" s="171"/>
      <c r="T60" s="172"/>
      <c r="U60" s="171"/>
      <c r="V60" s="172"/>
      <c r="W60" s="171"/>
      <c r="X60" s="172"/>
      <c r="Y60" s="171"/>
      <c r="Z60" s="172"/>
      <c r="AA60" s="171"/>
      <c r="AB60" s="218"/>
      <c r="AC60" s="218"/>
      <c r="AD60" s="172"/>
      <c r="AE60" s="206"/>
      <c r="AF60" s="207"/>
      <c r="AG60" s="206"/>
      <c r="AH60" s="207"/>
      <c r="AI60" s="206"/>
      <c r="AJ60" s="207"/>
      <c r="AK60" s="206"/>
      <c r="AL60" s="207"/>
      <c r="AM60" s="206"/>
      <c r="AN60" s="207"/>
      <c r="AO60" s="39"/>
      <c r="AP60" s="77"/>
      <c r="AQ60" s="77"/>
      <c r="AR60" s="77"/>
      <c r="AS60" s="77"/>
      <c r="AT60" s="77"/>
      <c r="AU60" s="77"/>
      <c r="AV60" s="78"/>
      <c r="AW60" s="9"/>
      <c r="AX60" s="78"/>
      <c r="AY60" s="77"/>
      <c r="AZ60" s="77"/>
      <c r="BA60" s="77"/>
      <c r="BB60" s="79"/>
      <c r="BC60" s="77"/>
      <c r="BD60" s="77"/>
      <c r="BE60" s="78"/>
      <c r="BF60" s="80"/>
    </row>
    <row r="61" spans="2:58" ht="6" customHeight="1" x14ac:dyDescent="0.2">
      <c r="E61" s="176"/>
      <c r="F61" s="177"/>
      <c r="G61" s="171"/>
      <c r="H61" s="172"/>
      <c r="I61" s="171"/>
      <c r="J61" s="172"/>
      <c r="K61" s="171"/>
      <c r="L61" s="172"/>
      <c r="M61" s="171"/>
      <c r="N61" s="172"/>
      <c r="O61" s="171"/>
      <c r="P61" s="172"/>
      <c r="Q61" s="171"/>
      <c r="R61" s="172"/>
      <c r="S61" s="171"/>
      <c r="T61" s="172"/>
      <c r="U61" s="171"/>
      <c r="V61" s="172"/>
      <c r="W61" s="171"/>
      <c r="X61" s="172"/>
      <c r="Y61" s="171"/>
      <c r="Z61" s="172"/>
      <c r="AA61" s="171"/>
      <c r="AB61" s="218"/>
      <c r="AC61" s="218"/>
      <c r="AD61" s="172"/>
      <c r="AE61" s="206"/>
      <c r="AF61" s="207"/>
      <c r="AG61" s="206"/>
      <c r="AH61" s="207"/>
      <c r="AI61" s="206"/>
      <c r="AJ61" s="207"/>
      <c r="AK61" s="206"/>
      <c r="AL61" s="207"/>
      <c r="AM61" s="206"/>
      <c r="AN61" s="207"/>
      <c r="AO61" s="39"/>
      <c r="AP61" s="77"/>
      <c r="AQ61" s="77"/>
      <c r="AR61" s="77"/>
      <c r="AS61" s="77"/>
      <c r="AT61" s="77"/>
      <c r="AU61" s="77"/>
      <c r="AV61" s="78"/>
      <c r="AW61" s="9"/>
      <c r="AX61" s="78"/>
      <c r="AY61" s="77"/>
      <c r="AZ61" s="77"/>
      <c r="BA61" s="77"/>
      <c r="BB61" s="77"/>
      <c r="BC61" s="77"/>
      <c r="BD61" s="77"/>
      <c r="BE61" s="78"/>
      <c r="BF61" s="80"/>
    </row>
    <row r="62" spans="2:58" ht="6" customHeight="1" x14ac:dyDescent="0.2">
      <c r="E62" s="176"/>
      <c r="F62" s="177"/>
      <c r="G62" s="171"/>
      <c r="H62" s="172"/>
      <c r="I62" s="171"/>
      <c r="J62" s="172"/>
      <c r="K62" s="171"/>
      <c r="L62" s="172"/>
      <c r="M62" s="171"/>
      <c r="N62" s="172"/>
      <c r="O62" s="171"/>
      <c r="P62" s="172"/>
      <c r="Q62" s="171"/>
      <c r="R62" s="172"/>
      <c r="S62" s="171"/>
      <c r="T62" s="172"/>
      <c r="U62" s="171"/>
      <c r="V62" s="172"/>
      <c r="W62" s="171"/>
      <c r="X62" s="172"/>
      <c r="Y62" s="171"/>
      <c r="Z62" s="172"/>
      <c r="AA62" s="171"/>
      <c r="AB62" s="218"/>
      <c r="AC62" s="218"/>
      <c r="AD62" s="172"/>
      <c r="AE62" s="206"/>
      <c r="AF62" s="207"/>
      <c r="AG62" s="206"/>
      <c r="AH62" s="207"/>
      <c r="AI62" s="206"/>
      <c r="AJ62" s="207"/>
      <c r="AK62" s="206"/>
      <c r="AL62" s="207"/>
      <c r="AM62" s="206"/>
      <c r="AN62" s="207"/>
      <c r="AO62" s="39"/>
      <c r="AP62" s="81"/>
      <c r="AQ62" s="81"/>
      <c r="AR62" s="81"/>
      <c r="AS62" s="81"/>
      <c r="AT62" s="81"/>
      <c r="AU62" s="81"/>
      <c r="AV62" s="78"/>
      <c r="AX62" s="78"/>
      <c r="AY62" s="81"/>
      <c r="AZ62" s="81"/>
      <c r="BA62" s="81"/>
      <c r="BB62" s="81"/>
      <c r="BC62" s="81"/>
      <c r="BD62" s="81"/>
      <c r="BE62" s="78"/>
      <c r="BF62" s="80"/>
    </row>
    <row r="63" spans="2:58" ht="6" customHeight="1" x14ac:dyDescent="0.2">
      <c r="E63" s="178"/>
      <c r="F63" s="179"/>
      <c r="G63" s="212"/>
      <c r="H63" s="213"/>
      <c r="I63" s="212"/>
      <c r="J63" s="213"/>
      <c r="K63" s="212"/>
      <c r="L63" s="213"/>
      <c r="M63" s="212"/>
      <c r="N63" s="213"/>
      <c r="O63" s="212"/>
      <c r="P63" s="213"/>
      <c r="Q63" s="212"/>
      <c r="R63" s="213"/>
      <c r="S63" s="212"/>
      <c r="T63" s="213"/>
      <c r="U63" s="212"/>
      <c r="V63" s="213"/>
      <c r="W63" s="212"/>
      <c r="X63" s="213"/>
      <c r="Y63" s="212"/>
      <c r="Z63" s="213"/>
      <c r="AA63" s="212"/>
      <c r="AB63" s="219"/>
      <c r="AC63" s="219"/>
      <c r="AD63" s="213"/>
      <c r="AE63" s="208"/>
      <c r="AF63" s="209"/>
      <c r="AG63" s="208"/>
      <c r="AH63" s="209"/>
      <c r="AI63" s="208"/>
      <c r="AJ63" s="209"/>
      <c r="AK63" s="208"/>
      <c r="AL63" s="209"/>
      <c r="AM63" s="208"/>
      <c r="AN63" s="209"/>
      <c r="AO63" s="43"/>
      <c r="AP63" s="228" t="s">
        <v>61</v>
      </c>
      <c r="AQ63" s="228"/>
      <c r="AR63" s="228"/>
      <c r="AS63" s="228"/>
      <c r="AT63" s="228"/>
      <c r="AU63" s="228"/>
      <c r="AV63" s="82"/>
      <c r="AW63" s="48"/>
      <c r="AX63" s="83"/>
      <c r="AY63" s="228" t="s">
        <v>62</v>
      </c>
      <c r="AZ63" s="228"/>
      <c r="BA63" s="228"/>
      <c r="BB63" s="228"/>
      <c r="BC63" s="228"/>
      <c r="BD63" s="228"/>
      <c r="BE63" s="84"/>
      <c r="BF63" s="85"/>
    </row>
    <row r="64" spans="2:58" ht="6" customHeight="1" x14ac:dyDescent="0.2">
      <c r="E64" s="295" t="s">
        <v>76</v>
      </c>
      <c r="F64" s="295"/>
      <c r="G64" s="295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29"/>
      <c r="AA64" s="29"/>
      <c r="AB64" s="29"/>
      <c r="AC64" s="29"/>
      <c r="AD64" s="29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P64" s="26"/>
      <c r="AQ64" s="26"/>
      <c r="AR64" s="26"/>
      <c r="AS64" s="26"/>
      <c r="AT64" s="26"/>
      <c r="AU64" s="26"/>
      <c r="AV64" s="78"/>
      <c r="AX64" s="86"/>
      <c r="AY64" s="26"/>
      <c r="AZ64" s="26"/>
      <c r="BA64" s="26"/>
      <c r="BB64" s="26"/>
      <c r="BC64" s="26"/>
      <c r="BD64" s="296" t="s">
        <v>77</v>
      </c>
      <c r="BE64" s="296"/>
      <c r="BF64" s="296"/>
    </row>
  </sheetData>
  <sheetProtection algorithmName="SHA-512" hashValue="fkA7JqIP88e8IQRXy1uKTOLUm9M89JV7yilbwtdOjDfLFeBsKfblSX5dkW2Q9FDINvmxCQi+/xyv1p3+q4O1yw==" saltValue="4k64p6NWMu9JPm7hVKtKxA==" spinCount="100000" sheet="1" objects="1" scenarios="1"/>
  <mergeCells count="684">
    <mergeCell ref="AY63:BD63"/>
    <mergeCell ref="E64:G64"/>
    <mergeCell ref="BD64:BF64"/>
    <mergeCell ref="AG59:AH63"/>
    <mergeCell ref="AI59:AJ63"/>
    <mergeCell ref="AK59:AL63"/>
    <mergeCell ref="AM59:AN63"/>
    <mergeCell ref="E60:F63"/>
    <mergeCell ref="AP63:AU63"/>
    <mergeCell ref="S59:T63"/>
    <mergeCell ref="U59:V63"/>
    <mergeCell ref="W59:X63"/>
    <mergeCell ref="Y59:Z63"/>
    <mergeCell ref="AA59:AD63"/>
    <mergeCell ref="AE59:AF63"/>
    <mergeCell ref="G59:H63"/>
    <mergeCell ref="I59:J63"/>
    <mergeCell ref="K59:L63"/>
    <mergeCell ref="M59:N63"/>
    <mergeCell ref="O59:P63"/>
    <mergeCell ref="Q59:R63"/>
    <mergeCell ref="AK58:AL58"/>
    <mergeCell ref="AM58:AN58"/>
    <mergeCell ref="AO58:BF58"/>
    <mergeCell ref="Q58:R58"/>
    <mergeCell ref="S58:T58"/>
    <mergeCell ref="U58:V58"/>
    <mergeCell ref="W58:X58"/>
    <mergeCell ref="Y58:Z58"/>
    <mergeCell ref="AA58:AD58"/>
    <mergeCell ref="E58:F58"/>
    <mergeCell ref="G58:H58"/>
    <mergeCell ref="I58:J58"/>
    <mergeCell ref="K58:L58"/>
    <mergeCell ref="M58:N58"/>
    <mergeCell ref="O58:P58"/>
    <mergeCell ref="AE57:AF57"/>
    <mergeCell ref="AG57:AH57"/>
    <mergeCell ref="AI57:AJ57"/>
    <mergeCell ref="E57:F57"/>
    <mergeCell ref="G57:H57"/>
    <mergeCell ref="I57:J57"/>
    <mergeCell ref="K57:L57"/>
    <mergeCell ref="M57:N57"/>
    <mergeCell ref="O57:P57"/>
    <mergeCell ref="AE58:AF58"/>
    <mergeCell ref="AG58:AH58"/>
    <mergeCell ref="AI58:AJ58"/>
    <mergeCell ref="AK57:AL57"/>
    <mergeCell ref="AM57:AN57"/>
    <mergeCell ref="AO57:BF57"/>
    <mergeCell ref="Q57:R57"/>
    <mergeCell ref="S57:T57"/>
    <mergeCell ref="U57:V57"/>
    <mergeCell ref="W57:X57"/>
    <mergeCell ref="Y57:Z57"/>
    <mergeCell ref="AA57:AD57"/>
    <mergeCell ref="AK56:AL56"/>
    <mergeCell ref="AM56:AN56"/>
    <mergeCell ref="AO56:BF56"/>
    <mergeCell ref="Q56:R56"/>
    <mergeCell ref="S56:T56"/>
    <mergeCell ref="U56:V56"/>
    <mergeCell ref="W56:X56"/>
    <mergeCell ref="Y56:Z56"/>
    <mergeCell ref="AA56:AD56"/>
    <mergeCell ref="E56:F56"/>
    <mergeCell ref="G56:H56"/>
    <mergeCell ref="I56:J56"/>
    <mergeCell ref="K56:L56"/>
    <mergeCell ref="M56:N56"/>
    <mergeCell ref="O56:P56"/>
    <mergeCell ref="AE55:AF55"/>
    <mergeCell ref="AG55:AH55"/>
    <mergeCell ref="AI55:AJ55"/>
    <mergeCell ref="E55:F55"/>
    <mergeCell ref="G55:H55"/>
    <mergeCell ref="I55:J55"/>
    <mergeCell ref="K55:L55"/>
    <mergeCell ref="M55:N55"/>
    <mergeCell ref="O55:P55"/>
    <mergeCell ref="AE56:AF56"/>
    <mergeCell ref="AG56:AH56"/>
    <mergeCell ref="AI56:AJ56"/>
    <mergeCell ref="AK55:AL55"/>
    <mergeCell ref="AM55:AN55"/>
    <mergeCell ref="AO55:BF55"/>
    <mergeCell ref="Q55:R55"/>
    <mergeCell ref="S55:T55"/>
    <mergeCell ref="U55:V55"/>
    <mergeCell ref="W55:X55"/>
    <mergeCell ref="Y55:Z55"/>
    <mergeCell ref="AA55:AD55"/>
    <mergeCell ref="AK54:AL54"/>
    <mergeCell ref="AM54:AN54"/>
    <mergeCell ref="AO54:BF54"/>
    <mergeCell ref="Q54:R54"/>
    <mergeCell ref="S54:T54"/>
    <mergeCell ref="U54:V54"/>
    <mergeCell ref="W54:X54"/>
    <mergeCell ref="Y54:Z54"/>
    <mergeCell ref="AA54:AD54"/>
    <mergeCell ref="E54:F54"/>
    <mergeCell ref="G54:H54"/>
    <mergeCell ref="I54:J54"/>
    <mergeCell ref="K54:L54"/>
    <mergeCell ref="M54:N54"/>
    <mergeCell ref="O54:P54"/>
    <mergeCell ref="AE53:AF53"/>
    <mergeCell ref="AG53:AH53"/>
    <mergeCell ref="AI53:AJ53"/>
    <mergeCell ref="E53:F53"/>
    <mergeCell ref="G53:H53"/>
    <mergeCell ref="I53:J53"/>
    <mergeCell ref="K53:L53"/>
    <mergeCell ref="M53:N53"/>
    <mergeCell ref="O53:P53"/>
    <mergeCell ref="AE54:AF54"/>
    <mergeCell ref="AG54:AH54"/>
    <mergeCell ref="AI54:AJ54"/>
    <mergeCell ref="AK53:AL53"/>
    <mergeCell ref="AM53:AN53"/>
    <mergeCell ref="AO53:BF53"/>
    <mergeCell ref="Q53:R53"/>
    <mergeCell ref="S53:T53"/>
    <mergeCell ref="U53:V53"/>
    <mergeCell ref="W53:X53"/>
    <mergeCell ref="Y53:Z53"/>
    <mergeCell ref="AA53:AD53"/>
    <mergeCell ref="AK52:AL52"/>
    <mergeCell ref="AM52:AN52"/>
    <mergeCell ref="AO52:BF52"/>
    <mergeCell ref="Q52:R52"/>
    <mergeCell ref="S52:T52"/>
    <mergeCell ref="U52:V52"/>
    <mergeCell ref="W52:X52"/>
    <mergeCell ref="Y52:Z52"/>
    <mergeCell ref="AA52:AD52"/>
    <mergeCell ref="E52:F52"/>
    <mergeCell ref="G52:H52"/>
    <mergeCell ref="I52:J52"/>
    <mergeCell ref="K52:L52"/>
    <mergeCell ref="M52:N52"/>
    <mergeCell ref="O52:P52"/>
    <mergeCell ref="AE51:AF51"/>
    <mergeCell ref="AG51:AH51"/>
    <mergeCell ref="AI51:AJ51"/>
    <mergeCell ref="E51:F51"/>
    <mergeCell ref="G51:H51"/>
    <mergeCell ref="I51:J51"/>
    <mergeCell ref="K51:L51"/>
    <mergeCell ref="M51:N51"/>
    <mergeCell ref="O51:P51"/>
    <mergeCell ref="AE52:AF52"/>
    <mergeCell ref="AG52:AH52"/>
    <mergeCell ref="AI52:AJ52"/>
    <mergeCell ref="AK51:AL51"/>
    <mergeCell ref="AM51:AN51"/>
    <mergeCell ref="AO51:BF51"/>
    <mergeCell ref="Q51:R51"/>
    <mergeCell ref="S51:T51"/>
    <mergeCell ref="U51:V51"/>
    <mergeCell ref="W51:X51"/>
    <mergeCell ref="Y51:Z51"/>
    <mergeCell ref="AA51:AD51"/>
    <mergeCell ref="AK50:AL50"/>
    <mergeCell ref="AM50:AN50"/>
    <mergeCell ref="AO50:BF50"/>
    <mergeCell ref="Q50:R50"/>
    <mergeCell ref="S50:T50"/>
    <mergeCell ref="U50:V50"/>
    <mergeCell ref="W50:X50"/>
    <mergeCell ref="Y50:Z50"/>
    <mergeCell ref="AA50:AD50"/>
    <mergeCell ref="E50:F50"/>
    <mergeCell ref="G50:H50"/>
    <mergeCell ref="I50:J50"/>
    <mergeCell ref="K50:L50"/>
    <mergeCell ref="M50:N50"/>
    <mergeCell ref="O50:P50"/>
    <mergeCell ref="AE49:AF49"/>
    <mergeCell ref="AG49:AH49"/>
    <mergeCell ref="AI49:AJ49"/>
    <mergeCell ref="E49:F49"/>
    <mergeCell ref="G49:H49"/>
    <mergeCell ref="I49:J49"/>
    <mergeCell ref="K49:L49"/>
    <mergeCell ref="M49:N49"/>
    <mergeCell ref="O49:P49"/>
    <mergeCell ref="AE50:AF50"/>
    <mergeCell ref="AG50:AH50"/>
    <mergeCell ref="AI50:AJ50"/>
    <mergeCell ref="AK49:AL49"/>
    <mergeCell ref="AM49:AN49"/>
    <mergeCell ref="AO49:BF49"/>
    <mergeCell ref="Q49:R49"/>
    <mergeCell ref="S49:T49"/>
    <mergeCell ref="U49:V49"/>
    <mergeCell ref="W49:X49"/>
    <mergeCell ref="Y49:Z49"/>
    <mergeCell ref="AA49:AD49"/>
    <mergeCell ref="AK48:AL48"/>
    <mergeCell ref="AM48:AN48"/>
    <mergeCell ref="AO48:BF48"/>
    <mergeCell ref="Q48:R48"/>
    <mergeCell ref="S48:T48"/>
    <mergeCell ref="U48:V48"/>
    <mergeCell ref="W48:X48"/>
    <mergeCell ref="Y48:Z48"/>
    <mergeCell ref="AA48:AD48"/>
    <mergeCell ref="E48:F48"/>
    <mergeCell ref="G48:H48"/>
    <mergeCell ref="I48:J48"/>
    <mergeCell ref="K48:L48"/>
    <mergeCell ref="M48:N48"/>
    <mergeCell ref="O48:P48"/>
    <mergeCell ref="AE47:AF47"/>
    <mergeCell ref="AG47:AH47"/>
    <mergeCell ref="AI47:AJ47"/>
    <mergeCell ref="E47:F47"/>
    <mergeCell ref="G47:H47"/>
    <mergeCell ref="I47:J47"/>
    <mergeCell ref="K47:L47"/>
    <mergeCell ref="M47:N47"/>
    <mergeCell ref="O47:P47"/>
    <mergeCell ref="AE48:AF48"/>
    <mergeCell ref="AG48:AH48"/>
    <mergeCell ref="AI48:AJ48"/>
    <mergeCell ref="AK47:AL47"/>
    <mergeCell ref="AM47:AN47"/>
    <mergeCell ref="AO47:BF47"/>
    <mergeCell ref="Q47:R47"/>
    <mergeCell ref="S47:T47"/>
    <mergeCell ref="U47:V47"/>
    <mergeCell ref="W47:X47"/>
    <mergeCell ref="Y47:Z47"/>
    <mergeCell ref="AA47:AD47"/>
    <mergeCell ref="AK46:AL46"/>
    <mergeCell ref="AM46:AN46"/>
    <mergeCell ref="AO46:BF46"/>
    <mergeCell ref="Q46:R46"/>
    <mergeCell ref="S46:T46"/>
    <mergeCell ref="U46:V46"/>
    <mergeCell ref="W46:X46"/>
    <mergeCell ref="Y46:Z46"/>
    <mergeCell ref="AA46:AD46"/>
    <mergeCell ref="E46:F46"/>
    <mergeCell ref="G46:H46"/>
    <mergeCell ref="I46:J46"/>
    <mergeCell ref="K46:L46"/>
    <mergeCell ref="M46:N46"/>
    <mergeCell ref="O46:P46"/>
    <mergeCell ref="AE45:AF45"/>
    <mergeCell ref="AG45:AH45"/>
    <mergeCell ref="AI45:AJ45"/>
    <mergeCell ref="E45:F45"/>
    <mergeCell ref="G45:H45"/>
    <mergeCell ref="I45:J45"/>
    <mergeCell ref="K45:L45"/>
    <mergeCell ref="M45:N45"/>
    <mergeCell ref="O45:P45"/>
    <mergeCell ref="AE46:AF46"/>
    <mergeCell ref="AG46:AH46"/>
    <mergeCell ref="AI46:AJ46"/>
    <mergeCell ref="AK45:AL45"/>
    <mergeCell ref="AM45:AN45"/>
    <mergeCell ref="AO45:BF45"/>
    <mergeCell ref="Q45:R45"/>
    <mergeCell ref="S45:T45"/>
    <mergeCell ref="U45:V45"/>
    <mergeCell ref="W45:X45"/>
    <mergeCell ref="Y45:Z45"/>
    <mergeCell ref="AA45:AD45"/>
    <mergeCell ref="AK44:AL44"/>
    <mergeCell ref="AM44:AN44"/>
    <mergeCell ref="AO44:BF44"/>
    <mergeCell ref="Q44:R44"/>
    <mergeCell ref="S44:T44"/>
    <mergeCell ref="U44:V44"/>
    <mergeCell ref="W44:X44"/>
    <mergeCell ref="Y44:Z44"/>
    <mergeCell ref="AA44:AD44"/>
    <mergeCell ref="E44:F44"/>
    <mergeCell ref="G44:H44"/>
    <mergeCell ref="I44:J44"/>
    <mergeCell ref="K44:L44"/>
    <mergeCell ref="M44:N44"/>
    <mergeCell ref="O44:P44"/>
    <mergeCell ref="AE43:AF43"/>
    <mergeCell ref="AG43:AH43"/>
    <mergeCell ref="AI43:AJ43"/>
    <mergeCell ref="E43:F43"/>
    <mergeCell ref="G43:H43"/>
    <mergeCell ref="I43:J43"/>
    <mergeCell ref="K43:L43"/>
    <mergeCell ref="M43:N43"/>
    <mergeCell ref="O43:P43"/>
    <mergeCell ref="AE44:AF44"/>
    <mergeCell ref="AG44:AH44"/>
    <mergeCell ref="AI44:AJ44"/>
    <mergeCell ref="AK43:AL43"/>
    <mergeCell ref="AM43:AN43"/>
    <mergeCell ref="AO43:BF43"/>
    <mergeCell ref="Q43:R43"/>
    <mergeCell ref="S43:T43"/>
    <mergeCell ref="U43:V43"/>
    <mergeCell ref="W43:X43"/>
    <mergeCell ref="Y43:Z43"/>
    <mergeCell ref="AA43:AD43"/>
    <mergeCell ref="AK42:AL42"/>
    <mergeCell ref="AM42:AN42"/>
    <mergeCell ref="AO42:BF42"/>
    <mergeCell ref="Q42:R42"/>
    <mergeCell ref="S42:T42"/>
    <mergeCell ref="U42:V42"/>
    <mergeCell ref="W42:X42"/>
    <mergeCell ref="Y42:Z42"/>
    <mergeCell ref="AA42:AD42"/>
    <mergeCell ref="E42:F42"/>
    <mergeCell ref="G42:H42"/>
    <mergeCell ref="I42:J42"/>
    <mergeCell ref="K42:L42"/>
    <mergeCell ref="M42:N42"/>
    <mergeCell ref="O42:P42"/>
    <mergeCell ref="AE41:AF41"/>
    <mergeCell ref="AG41:AH41"/>
    <mergeCell ref="AI41:AJ41"/>
    <mergeCell ref="E41:F41"/>
    <mergeCell ref="G41:H41"/>
    <mergeCell ref="I41:J41"/>
    <mergeCell ref="K41:L41"/>
    <mergeCell ref="M41:N41"/>
    <mergeCell ref="O41:P41"/>
    <mergeCell ref="AE42:AF42"/>
    <mergeCell ref="AG42:AH42"/>
    <mergeCell ref="AI42:AJ42"/>
    <mergeCell ref="AK41:AL41"/>
    <mergeCell ref="AM41:AN41"/>
    <mergeCell ref="AO41:BF41"/>
    <mergeCell ref="Q41:R41"/>
    <mergeCell ref="S41:T41"/>
    <mergeCell ref="U41:V41"/>
    <mergeCell ref="W41:X41"/>
    <mergeCell ref="Y41:Z41"/>
    <mergeCell ref="AA41:AD41"/>
    <mergeCell ref="AK40:AL40"/>
    <mergeCell ref="AM40:AN40"/>
    <mergeCell ref="AO40:BF40"/>
    <mergeCell ref="Q40:R40"/>
    <mergeCell ref="S40:T40"/>
    <mergeCell ref="U40:V40"/>
    <mergeCell ref="W40:X40"/>
    <mergeCell ref="Y40:Z40"/>
    <mergeCell ref="AA40:AD40"/>
    <mergeCell ref="E40:F40"/>
    <mergeCell ref="G40:H40"/>
    <mergeCell ref="I40:J40"/>
    <mergeCell ref="K40:L40"/>
    <mergeCell ref="M40:N40"/>
    <mergeCell ref="O40:P40"/>
    <mergeCell ref="AE39:AF39"/>
    <mergeCell ref="AG39:AH39"/>
    <mergeCell ref="AI39:AJ39"/>
    <mergeCell ref="E39:F39"/>
    <mergeCell ref="G39:H39"/>
    <mergeCell ref="I39:J39"/>
    <mergeCell ref="K39:L39"/>
    <mergeCell ref="M39:N39"/>
    <mergeCell ref="O39:P39"/>
    <mergeCell ref="AE40:AF40"/>
    <mergeCell ref="AG40:AH40"/>
    <mergeCell ref="AI40:AJ40"/>
    <mergeCell ref="AK39:AL39"/>
    <mergeCell ref="AM39:AN39"/>
    <mergeCell ref="AO39:BF39"/>
    <mergeCell ref="Q39:R39"/>
    <mergeCell ref="S39:T39"/>
    <mergeCell ref="U39:V39"/>
    <mergeCell ref="W39:X39"/>
    <mergeCell ref="Y39:Z39"/>
    <mergeCell ref="AA39:AD39"/>
    <mergeCell ref="AK38:AL38"/>
    <mergeCell ref="AM38:AN38"/>
    <mergeCell ref="AO38:BF38"/>
    <mergeCell ref="Q38:R38"/>
    <mergeCell ref="S38:T38"/>
    <mergeCell ref="U38:V38"/>
    <mergeCell ref="W38:X38"/>
    <mergeCell ref="Y38:Z38"/>
    <mergeCell ref="AA38:AD38"/>
    <mergeCell ref="E38:F38"/>
    <mergeCell ref="G38:H38"/>
    <mergeCell ref="I38:J38"/>
    <mergeCell ref="K38:L38"/>
    <mergeCell ref="M38:N38"/>
    <mergeCell ref="O38:P38"/>
    <mergeCell ref="AE37:AF37"/>
    <mergeCell ref="AG37:AH37"/>
    <mergeCell ref="AI37:AJ37"/>
    <mergeCell ref="E37:F37"/>
    <mergeCell ref="G37:H37"/>
    <mergeCell ref="I37:J37"/>
    <mergeCell ref="K37:L37"/>
    <mergeCell ref="M37:N37"/>
    <mergeCell ref="O37:P37"/>
    <mergeCell ref="AE38:AF38"/>
    <mergeCell ref="AG38:AH38"/>
    <mergeCell ref="AI38:AJ38"/>
    <mergeCell ref="AK37:AL37"/>
    <mergeCell ref="AM37:AN37"/>
    <mergeCell ref="AO37:BF37"/>
    <mergeCell ref="Q37:R37"/>
    <mergeCell ref="S37:T37"/>
    <mergeCell ref="U37:V37"/>
    <mergeCell ref="W37:X37"/>
    <mergeCell ref="Y37:Z37"/>
    <mergeCell ref="AA37:AD37"/>
    <mergeCell ref="AK36:AL36"/>
    <mergeCell ref="AM36:AN36"/>
    <mergeCell ref="AO36:BF36"/>
    <mergeCell ref="Q36:R36"/>
    <mergeCell ref="S36:T36"/>
    <mergeCell ref="U36:V36"/>
    <mergeCell ref="W36:X36"/>
    <mergeCell ref="Y36:Z36"/>
    <mergeCell ref="AA36:AD36"/>
    <mergeCell ref="E36:F36"/>
    <mergeCell ref="G36:H36"/>
    <mergeCell ref="I36:J36"/>
    <mergeCell ref="K36:L36"/>
    <mergeCell ref="M36:N36"/>
    <mergeCell ref="O36:P36"/>
    <mergeCell ref="AE35:AF35"/>
    <mergeCell ref="AG35:AH35"/>
    <mergeCell ref="AI35:AJ35"/>
    <mergeCell ref="E35:F35"/>
    <mergeCell ref="G35:H35"/>
    <mergeCell ref="I35:J35"/>
    <mergeCell ref="K35:L35"/>
    <mergeCell ref="M35:N35"/>
    <mergeCell ref="O35:P35"/>
    <mergeCell ref="AE36:AF36"/>
    <mergeCell ref="AG36:AH36"/>
    <mergeCell ref="AI36:AJ36"/>
    <mergeCell ref="AK35:AL35"/>
    <mergeCell ref="AM35:AN35"/>
    <mergeCell ref="AO35:BF35"/>
    <mergeCell ref="Q35:R35"/>
    <mergeCell ref="S35:T35"/>
    <mergeCell ref="U35:V35"/>
    <mergeCell ref="W35:X35"/>
    <mergeCell ref="Y35:Z35"/>
    <mergeCell ref="AA35:AD35"/>
    <mergeCell ref="AK34:AL34"/>
    <mergeCell ref="AM34:AN34"/>
    <mergeCell ref="AO34:BF34"/>
    <mergeCell ref="Q34:R34"/>
    <mergeCell ref="S34:T34"/>
    <mergeCell ref="U34:V34"/>
    <mergeCell ref="W34:X34"/>
    <mergeCell ref="Y34:Z34"/>
    <mergeCell ref="AA34:AD34"/>
    <mergeCell ref="E34:F34"/>
    <mergeCell ref="G34:H34"/>
    <mergeCell ref="I34:J34"/>
    <mergeCell ref="K34:L34"/>
    <mergeCell ref="M34:N34"/>
    <mergeCell ref="O34:P34"/>
    <mergeCell ref="AE33:AF33"/>
    <mergeCell ref="AG33:AH33"/>
    <mergeCell ref="AI33:AJ33"/>
    <mergeCell ref="E33:F33"/>
    <mergeCell ref="G33:H33"/>
    <mergeCell ref="I33:J33"/>
    <mergeCell ref="K33:L33"/>
    <mergeCell ref="M33:N33"/>
    <mergeCell ref="O33:P33"/>
    <mergeCell ref="AE34:AF34"/>
    <mergeCell ref="AG34:AH34"/>
    <mergeCell ref="AI34:AJ34"/>
    <mergeCell ref="AK33:AL33"/>
    <mergeCell ref="AM33:AN33"/>
    <mergeCell ref="AO33:BF33"/>
    <mergeCell ref="Q33:R33"/>
    <mergeCell ref="S33:T33"/>
    <mergeCell ref="U33:V33"/>
    <mergeCell ref="W33:X33"/>
    <mergeCell ref="Y33:Z33"/>
    <mergeCell ref="AA33:AD33"/>
    <mergeCell ref="AK32:AL32"/>
    <mergeCell ref="AM32:AN32"/>
    <mergeCell ref="AO32:BF32"/>
    <mergeCell ref="Q32:R32"/>
    <mergeCell ref="S32:T32"/>
    <mergeCell ref="U32:V32"/>
    <mergeCell ref="W32:X32"/>
    <mergeCell ref="Y32:Z32"/>
    <mergeCell ref="AA32:AD32"/>
    <mergeCell ref="E32:F32"/>
    <mergeCell ref="G32:H32"/>
    <mergeCell ref="I32:J32"/>
    <mergeCell ref="K32:L32"/>
    <mergeCell ref="M32:N32"/>
    <mergeCell ref="O32:P32"/>
    <mergeCell ref="AE31:AF31"/>
    <mergeCell ref="AG31:AH31"/>
    <mergeCell ref="AI31:AJ31"/>
    <mergeCell ref="E31:F31"/>
    <mergeCell ref="G31:H31"/>
    <mergeCell ref="I31:J31"/>
    <mergeCell ref="K31:L31"/>
    <mergeCell ref="M31:N31"/>
    <mergeCell ref="O31:P31"/>
    <mergeCell ref="AE32:AF32"/>
    <mergeCell ref="AG32:AH32"/>
    <mergeCell ref="AI32:AJ32"/>
    <mergeCell ref="AK31:AL31"/>
    <mergeCell ref="AM31:AN31"/>
    <mergeCell ref="AO31:BF31"/>
    <mergeCell ref="Q31:R31"/>
    <mergeCell ref="S31:T31"/>
    <mergeCell ref="U31:V31"/>
    <mergeCell ref="W31:X31"/>
    <mergeCell ref="Y31:Z31"/>
    <mergeCell ref="AA31:AD31"/>
    <mergeCell ref="AK30:AL30"/>
    <mergeCell ref="AM30:AN30"/>
    <mergeCell ref="AO30:BF30"/>
    <mergeCell ref="Q30:R30"/>
    <mergeCell ref="S30:T30"/>
    <mergeCell ref="U30:V30"/>
    <mergeCell ref="W30:X30"/>
    <mergeCell ref="Y30:Z30"/>
    <mergeCell ref="AA30:AD30"/>
    <mergeCell ref="E30:F30"/>
    <mergeCell ref="G30:H30"/>
    <mergeCell ref="I30:J30"/>
    <mergeCell ref="K30:L30"/>
    <mergeCell ref="M30:N30"/>
    <mergeCell ref="O30:P30"/>
    <mergeCell ref="AE29:AF29"/>
    <mergeCell ref="AG29:AH29"/>
    <mergeCell ref="AI29:AJ29"/>
    <mergeCell ref="E29:F29"/>
    <mergeCell ref="G29:H29"/>
    <mergeCell ref="I29:J29"/>
    <mergeCell ref="K29:L29"/>
    <mergeCell ref="M29:N29"/>
    <mergeCell ref="O29:P29"/>
    <mergeCell ref="AE30:AF30"/>
    <mergeCell ref="AG30:AH30"/>
    <mergeCell ref="AI30:AJ30"/>
    <mergeCell ref="AK29:AL29"/>
    <mergeCell ref="AM29:AN29"/>
    <mergeCell ref="AO29:BF29"/>
    <mergeCell ref="Q29:R29"/>
    <mergeCell ref="S29:T29"/>
    <mergeCell ref="U29:V29"/>
    <mergeCell ref="W29:X29"/>
    <mergeCell ref="Y29:Z29"/>
    <mergeCell ref="AA29:AD29"/>
    <mergeCell ref="AE28:AF28"/>
    <mergeCell ref="AG28:AH28"/>
    <mergeCell ref="AI28:AJ28"/>
    <mergeCell ref="AK28:AL28"/>
    <mergeCell ref="AM28:AN28"/>
    <mergeCell ref="AO28:BF28"/>
    <mergeCell ref="Q28:R28"/>
    <mergeCell ref="S28:T28"/>
    <mergeCell ref="U28:V28"/>
    <mergeCell ref="W28:X28"/>
    <mergeCell ref="Y28:Z28"/>
    <mergeCell ref="AA28:AD28"/>
    <mergeCell ref="B26:C27"/>
    <mergeCell ref="E26:F27"/>
    <mergeCell ref="G26:H27"/>
    <mergeCell ref="I26:N26"/>
    <mergeCell ref="O26:T26"/>
    <mergeCell ref="U26:V27"/>
    <mergeCell ref="W26:X27"/>
    <mergeCell ref="S27:T27"/>
    <mergeCell ref="E28:F28"/>
    <mergeCell ref="G28:H28"/>
    <mergeCell ref="I28:J28"/>
    <mergeCell ref="K28:L28"/>
    <mergeCell ref="M28:N28"/>
    <mergeCell ref="O28:P28"/>
    <mergeCell ref="J24:X25"/>
    <mergeCell ref="Y24:Z27"/>
    <mergeCell ref="AB24:AD27"/>
    <mergeCell ref="AF24:AN25"/>
    <mergeCell ref="AP24:BF27"/>
    <mergeCell ref="AK26:AL27"/>
    <mergeCell ref="AM26:AN27"/>
    <mergeCell ref="I27:J27"/>
    <mergeCell ref="K27:L27"/>
    <mergeCell ref="M27:N27"/>
    <mergeCell ref="O27:P27"/>
    <mergeCell ref="Q27:R27"/>
    <mergeCell ref="AA25:AA27"/>
    <mergeCell ref="AE26:AF27"/>
    <mergeCell ref="AG26:AH27"/>
    <mergeCell ref="AI26:AJ27"/>
    <mergeCell ref="AY20:BF20"/>
    <mergeCell ref="G21:H21"/>
    <mergeCell ref="J21:K21"/>
    <mergeCell ref="M21:N21"/>
    <mergeCell ref="R21:S21"/>
    <mergeCell ref="U21:V21"/>
    <mergeCell ref="X21:Z21"/>
    <mergeCell ref="AD21:AE21"/>
    <mergeCell ref="AG21:AH21"/>
    <mergeCell ref="AJ21:AK21"/>
    <mergeCell ref="AO21:AP21"/>
    <mergeCell ref="AR21:AS21"/>
    <mergeCell ref="AU21:AV21"/>
    <mergeCell ref="AX21:BF22"/>
    <mergeCell ref="BF14:BF15"/>
    <mergeCell ref="F17:T17"/>
    <mergeCell ref="AY17:BF17"/>
    <mergeCell ref="G18:H18"/>
    <mergeCell ref="J18:K18"/>
    <mergeCell ref="M18:N18"/>
    <mergeCell ref="R18:S18"/>
    <mergeCell ref="U18:V18"/>
    <mergeCell ref="X18:Z18"/>
    <mergeCell ref="AD18:AE18"/>
    <mergeCell ref="E14:AB15"/>
    <mergeCell ref="AC14:AK15"/>
    <mergeCell ref="AL14:AQ15"/>
    <mergeCell ref="AR14:AU15"/>
    <mergeCell ref="AV14:AY15"/>
    <mergeCell ref="BB14:BC14"/>
    <mergeCell ref="BD18:BE18"/>
    <mergeCell ref="AG18:AH18"/>
    <mergeCell ref="AJ18:AK18"/>
    <mergeCell ref="AO18:AP18"/>
    <mergeCell ref="AR18:AS18"/>
    <mergeCell ref="AU18:AV18"/>
    <mergeCell ref="BA18:BB18"/>
    <mergeCell ref="AV12:AY12"/>
    <mergeCell ref="AZ12:BF12"/>
    <mergeCell ref="E13:J13"/>
    <mergeCell ref="AC13:AE13"/>
    <mergeCell ref="AL13:AP13"/>
    <mergeCell ref="AR13:AU13"/>
    <mergeCell ref="AV13:AW13"/>
    <mergeCell ref="AZ13:BF13"/>
    <mergeCell ref="E12:AB12"/>
    <mergeCell ref="AC12:AE12"/>
    <mergeCell ref="AF12:AH12"/>
    <mergeCell ref="AI12:AK12"/>
    <mergeCell ref="AL12:AQ12"/>
    <mergeCell ref="AR12:AU12"/>
    <mergeCell ref="AZ10:BF10"/>
    <mergeCell ref="E11:J11"/>
    <mergeCell ref="AC11:AE11"/>
    <mergeCell ref="AF11:AH11"/>
    <mergeCell ref="AI11:AK11"/>
    <mergeCell ref="AL11:AO11"/>
    <mergeCell ref="AR11:AU11"/>
    <mergeCell ref="AV11:AX11"/>
    <mergeCell ref="AZ11:BD11"/>
    <mergeCell ref="E10:AB10"/>
    <mergeCell ref="AC10:AG10"/>
    <mergeCell ref="AH10:AK10"/>
    <mergeCell ref="AL10:AQ10"/>
    <mergeCell ref="AR10:AU10"/>
    <mergeCell ref="AV10:AY10"/>
    <mergeCell ref="K2:AB2"/>
    <mergeCell ref="K3:AB3"/>
    <mergeCell ref="K4:AB4"/>
    <mergeCell ref="K5:AB5"/>
    <mergeCell ref="V7:AM7"/>
    <mergeCell ref="AN7:AR7"/>
    <mergeCell ref="AV7:AX7"/>
    <mergeCell ref="AY7:BF7"/>
    <mergeCell ref="F9:G9"/>
    <mergeCell ref="AC9:AE9"/>
    <mergeCell ref="AH9:AI9"/>
    <mergeCell ref="AL9:AQ9"/>
    <mergeCell ref="AR9:AU9"/>
    <mergeCell ref="AV9:AY9"/>
    <mergeCell ref="AZ9:BD9"/>
  </mergeCells>
  <conditionalFormatting sqref="E10:BF10 E12:BF12 E14:AY15 G18:H18 J18:K18 M18:N18 R18:S18 U18:V18 X18:Z18 AD18:AE18 AG18:AH18 AJ18:AK18 AO18:AP18 AR18:AS18 AU18:AV18 AY18 BA18:BB18 BD18:BE18 G21:H21 J21:K21 M21:N21 R21:S21 U21:V21 X21:Z21 AD21:AE21 AG21:AH21 AJ21:AK21 AO21:AP21 AR21:AS21 AU21:AV21">
    <cfRule type="expression" dxfId="37" priority="2" stopIfTrue="1">
      <formula>AND(E10=0)</formula>
    </cfRule>
  </conditionalFormatting>
  <conditionalFormatting sqref="G29:H58">
    <cfRule type="expression" dxfId="36" priority="7" stopIfTrue="1">
      <formula>AND(G29=0)</formula>
    </cfRule>
  </conditionalFormatting>
  <conditionalFormatting sqref="AE29:AF58">
    <cfRule type="expression" dxfId="35" priority="8" stopIfTrue="1">
      <formula>AND(G29=0)</formula>
    </cfRule>
  </conditionalFormatting>
  <conditionalFormatting sqref="AG29:AH58">
    <cfRule type="expression" dxfId="34" priority="6" stopIfTrue="1">
      <formula>AND(G29=0)</formula>
    </cfRule>
  </conditionalFormatting>
  <conditionalFormatting sqref="AI29:AJ58">
    <cfRule type="expression" dxfId="33" priority="4" stopIfTrue="1">
      <formula>AND(G29=0)</formula>
    </cfRule>
  </conditionalFormatting>
  <conditionalFormatting sqref="AK29:AL58">
    <cfRule type="expression" dxfId="31" priority="3" stopIfTrue="1">
      <formula>AND(G29=0)</formula>
    </cfRule>
  </conditionalFormatting>
  <conditionalFormatting sqref="AM29:AM58">
    <cfRule type="expression" dxfId="30" priority="5" stopIfTrue="1">
      <formula>AND(G29=0)</formula>
    </cfRule>
  </conditionalFormatting>
  <printOptions horizontalCentered="1" verticalCentered="1"/>
  <pageMargins left="0.35433070866141736" right="0.19685039370078741" top="0.19685039370078741" bottom="0.19685039370078741" header="0" footer="0"/>
  <pageSetup paperSize="9" scale="86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C3DF0131-91AE-4243-BA0D-EBCCC3BB092B}">
            <xm:f>AND('FICHA 101 (PG 1)'!$BG$47=TRUE)</xm:f>
            <x14:dxf>
              <font>
                <color theme="0" tint="-0.14996795556505021"/>
              </font>
            </x14:dxf>
          </x14:cfRule>
          <xm:sqref>AK28:AL63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577B-FD96-44A4-9607-63010E7D2871}">
  <sheetPr>
    <tabColor rgb="FFFFFF00"/>
    <pageSetUpPr fitToPage="1"/>
  </sheetPr>
  <dimension ref="B2:CS56"/>
  <sheetViews>
    <sheetView showGridLines="0" zoomScale="110" zoomScaleNormal="110" zoomScaleSheetLayoutView="100" workbookViewId="0">
      <selection activeCell="AI26" sqref="AI26:AK26"/>
    </sheetView>
  </sheetViews>
  <sheetFormatPr defaultColWidth="2.28515625" defaultRowHeight="12.75" customHeight="1" x14ac:dyDescent="0.2"/>
  <cols>
    <col min="1" max="1" width="2.28515625" style="29"/>
    <col min="2" max="3" width="11.28515625" style="29" customWidth="1"/>
    <col min="4" max="4" width="2.28515625" style="29"/>
    <col min="5" max="5" width="2.7109375" style="29" customWidth="1"/>
    <col min="6" max="6" width="3.28515625" style="29" customWidth="1"/>
    <col min="7" max="7" width="0.140625" style="29" customWidth="1"/>
    <col min="8" max="9" width="2.7109375" style="29" customWidth="1"/>
    <col min="10" max="10" width="2.28515625" style="29" customWidth="1"/>
    <col min="11" max="11" width="3.42578125" style="29" customWidth="1"/>
    <col min="12" max="12" width="2.28515625" style="29" customWidth="1"/>
    <col min="13" max="13" width="3.42578125" style="29" customWidth="1"/>
    <col min="14" max="14" width="2.28515625" style="29" customWidth="1"/>
    <col min="15" max="15" width="3.42578125" style="29" customWidth="1"/>
    <col min="16" max="16" width="2.28515625" style="29" customWidth="1"/>
    <col min="17" max="17" width="3.5703125" style="29" customWidth="1"/>
    <col min="18" max="18" width="2.28515625" style="29" customWidth="1"/>
    <col min="19" max="19" width="3.28515625" style="29" customWidth="1"/>
    <col min="20" max="20" width="2.28515625" style="29" customWidth="1"/>
    <col min="21" max="21" width="3.42578125" style="29" customWidth="1"/>
    <col min="22" max="22" width="2.28515625" style="29" customWidth="1"/>
    <col min="23" max="23" width="3.42578125" style="29" customWidth="1"/>
    <col min="24" max="24" width="2.28515625" style="29" customWidth="1"/>
    <col min="25" max="25" width="3.28515625" style="29" customWidth="1"/>
    <col min="26" max="27" width="2.28515625" style="29" customWidth="1"/>
    <col min="28" max="28" width="1.140625" style="29" customWidth="1"/>
    <col min="29" max="30" width="2.28515625" style="29" customWidth="1"/>
    <col min="31" max="31" width="4" style="29" customWidth="1"/>
    <col min="32" max="33" width="2.28515625" style="29" customWidth="1"/>
    <col min="34" max="34" width="1.140625" style="29" customWidth="1"/>
    <col min="35" max="36" width="2.28515625" style="29" customWidth="1"/>
    <col min="37" max="37" width="1.42578125" style="29" customWidth="1"/>
    <col min="38" max="39" width="2.28515625" style="29" customWidth="1"/>
    <col min="40" max="40" width="1" style="29" customWidth="1"/>
    <col min="41" max="42" width="2.28515625" style="29" customWidth="1"/>
    <col min="43" max="43" width="1.140625" style="29" customWidth="1"/>
    <col min="44" max="45" width="2.28515625" style="29" customWidth="1"/>
    <col min="46" max="46" width="1.140625" style="29" customWidth="1"/>
    <col min="47" max="64" width="2.28515625" style="29" customWidth="1"/>
    <col min="65" max="67" width="2.28515625" style="29"/>
    <col min="68" max="68" width="15.7109375" style="29" customWidth="1"/>
    <col min="69" max="16384" width="2.28515625" style="29"/>
  </cols>
  <sheetData>
    <row r="2" spans="2:97" s="26" customFormat="1" ht="8.1" customHeight="1" x14ac:dyDescent="0.2">
      <c r="B2" s="87"/>
      <c r="C2" s="87"/>
      <c r="E2" s="11">
        <v>14</v>
      </c>
      <c r="F2" s="230" t="s">
        <v>30</v>
      </c>
      <c r="G2" s="23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88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89"/>
      <c r="AX2" s="11">
        <v>15</v>
      </c>
      <c r="AY2" s="231" t="s">
        <v>31</v>
      </c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2"/>
    </row>
    <row r="3" spans="2:97" ht="12.75" customHeight="1" x14ac:dyDescent="0.2">
      <c r="B3" s="87"/>
      <c r="C3" s="87"/>
      <c r="E3" s="336" t="str">
        <f>REPT('FICHA 101 (PG 1)'!E10,1)</f>
        <v>NOME DO SERVIDOR</v>
      </c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90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2"/>
      <c r="AX3" s="306" t="str">
        <f>REPT('FICHA 101 (PG 1)'!AR10,1)</f>
        <v>XX.XXX.XXX</v>
      </c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8"/>
    </row>
    <row r="4" spans="2:97" ht="3.95" customHeight="1" x14ac:dyDescent="0.2">
      <c r="E4" s="93"/>
      <c r="F4" s="9"/>
      <c r="G4" s="9"/>
      <c r="H4" s="47"/>
      <c r="I4" s="9"/>
      <c r="J4" s="47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47"/>
      <c r="AA4" s="9"/>
      <c r="AB4" s="9"/>
      <c r="AC4" s="47"/>
      <c r="AD4" s="9"/>
      <c r="AE4" s="94"/>
      <c r="AF4" s="93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</row>
    <row r="5" spans="2:97" s="26" customFormat="1" ht="8.1" customHeight="1" x14ac:dyDescent="0.2">
      <c r="B5" s="10"/>
      <c r="C5" s="10"/>
      <c r="E5" s="11">
        <v>6</v>
      </c>
      <c r="F5" s="95"/>
      <c r="G5" s="89"/>
      <c r="H5" s="11">
        <v>7</v>
      </c>
      <c r="I5" s="89"/>
      <c r="J5" s="11">
        <v>8</v>
      </c>
      <c r="K5" s="257" t="s">
        <v>16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71" t="s">
        <v>97</v>
      </c>
      <c r="AA5" s="379"/>
      <c r="AB5" s="268"/>
      <c r="AC5" s="11">
        <v>9</v>
      </c>
      <c r="AD5" s="190" t="s">
        <v>94</v>
      </c>
      <c r="AE5" s="191"/>
      <c r="AF5" s="96">
        <v>10</v>
      </c>
      <c r="AG5" s="357" t="s">
        <v>17</v>
      </c>
      <c r="AH5" s="357"/>
      <c r="AI5" s="357"/>
      <c r="AJ5" s="357"/>
      <c r="AK5" s="357"/>
      <c r="AL5" s="357"/>
      <c r="AM5" s="357"/>
      <c r="AN5" s="357"/>
      <c r="AO5" s="357"/>
      <c r="AP5" s="357"/>
      <c r="AQ5" s="357"/>
      <c r="AR5" s="357"/>
      <c r="AS5" s="357"/>
      <c r="AT5" s="358"/>
      <c r="AU5" s="11">
        <v>11</v>
      </c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89"/>
    </row>
    <row r="6" spans="2:97" s="26" customFormat="1" ht="4.5" customHeight="1" x14ac:dyDescent="0.2">
      <c r="B6" s="10"/>
      <c r="C6" s="10"/>
      <c r="E6" s="159" t="s">
        <v>32</v>
      </c>
      <c r="F6" s="361"/>
      <c r="G6" s="160"/>
      <c r="H6" s="176" t="s">
        <v>28</v>
      </c>
      <c r="I6" s="364"/>
      <c r="J6" s="97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275"/>
      <c r="AA6" s="380"/>
      <c r="AB6" s="276"/>
      <c r="AC6" s="98"/>
      <c r="AD6" s="192"/>
      <c r="AE6" s="193"/>
      <c r="AF6" s="9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360"/>
      <c r="AU6" s="337" t="s">
        <v>29</v>
      </c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5"/>
    </row>
    <row r="7" spans="2:97" s="26" customFormat="1" ht="3.95" customHeight="1" x14ac:dyDescent="0.2">
      <c r="B7" s="10"/>
      <c r="C7" s="10"/>
      <c r="E7" s="159"/>
      <c r="F7" s="361"/>
      <c r="G7" s="160"/>
      <c r="H7" s="176"/>
      <c r="I7" s="177"/>
      <c r="J7" s="299" t="s">
        <v>23</v>
      </c>
      <c r="K7" s="299"/>
      <c r="L7" s="299"/>
      <c r="M7" s="299"/>
      <c r="N7" s="299"/>
      <c r="O7" s="299"/>
      <c r="P7" s="258" t="s">
        <v>24</v>
      </c>
      <c r="Q7" s="258"/>
      <c r="R7" s="258"/>
      <c r="S7" s="258"/>
      <c r="T7" s="258"/>
      <c r="U7" s="259"/>
      <c r="V7" s="271" t="s">
        <v>79</v>
      </c>
      <c r="W7" s="268"/>
      <c r="X7" s="267" t="str">
        <f>'FICHA 101 (PG 1)'!$W$26</f>
        <v>AFAST. CPV</v>
      </c>
      <c r="Y7" s="363"/>
      <c r="Z7" s="275"/>
      <c r="AA7" s="380"/>
      <c r="AB7" s="276"/>
      <c r="AC7" s="98"/>
      <c r="AD7" s="192"/>
      <c r="AE7" s="193"/>
      <c r="AF7" s="277" t="s">
        <v>34</v>
      </c>
      <c r="AG7" s="339"/>
      <c r="AH7" s="278"/>
      <c r="AI7" s="277" t="s">
        <v>35</v>
      </c>
      <c r="AJ7" s="339"/>
      <c r="AK7" s="278"/>
      <c r="AL7" s="277" t="s">
        <v>36</v>
      </c>
      <c r="AM7" s="339"/>
      <c r="AN7" s="278"/>
      <c r="AO7" s="348" t="s">
        <v>63</v>
      </c>
      <c r="AP7" s="349"/>
      <c r="AQ7" s="350"/>
      <c r="AR7" s="348" t="s">
        <v>64</v>
      </c>
      <c r="AS7" s="349"/>
      <c r="AT7" s="350"/>
      <c r="AU7" s="337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5"/>
    </row>
    <row r="8" spans="2:97" s="26" customFormat="1" ht="3.75" customHeight="1" x14ac:dyDescent="0.2">
      <c r="B8" s="10"/>
      <c r="C8" s="10"/>
      <c r="E8" s="159"/>
      <c r="F8" s="361"/>
      <c r="G8" s="160"/>
      <c r="H8" s="176"/>
      <c r="I8" s="177"/>
      <c r="J8" s="299"/>
      <c r="K8" s="299"/>
      <c r="L8" s="299"/>
      <c r="M8" s="299"/>
      <c r="N8" s="299"/>
      <c r="O8" s="299"/>
      <c r="P8" s="300"/>
      <c r="Q8" s="300"/>
      <c r="R8" s="300"/>
      <c r="S8" s="300"/>
      <c r="T8" s="300"/>
      <c r="U8" s="301"/>
      <c r="V8" s="275"/>
      <c r="W8" s="276"/>
      <c r="X8" s="176"/>
      <c r="Y8" s="177"/>
      <c r="Z8" s="275"/>
      <c r="AA8" s="380"/>
      <c r="AB8" s="276"/>
      <c r="AC8" s="98"/>
      <c r="AD8" s="192"/>
      <c r="AE8" s="193"/>
      <c r="AF8" s="340"/>
      <c r="AG8" s="341"/>
      <c r="AH8" s="342"/>
      <c r="AI8" s="340"/>
      <c r="AJ8" s="341"/>
      <c r="AK8" s="342"/>
      <c r="AL8" s="340"/>
      <c r="AM8" s="341"/>
      <c r="AN8" s="342"/>
      <c r="AO8" s="351"/>
      <c r="AP8" s="352"/>
      <c r="AQ8" s="353"/>
      <c r="AR8" s="351"/>
      <c r="AS8" s="352"/>
      <c r="AT8" s="353"/>
      <c r="AU8" s="337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5"/>
    </row>
    <row r="9" spans="2:97" s="26" customFormat="1" ht="6" customHeight="1" x14ac:dyDescent="0.2">
      <c r="B9" s="100"/>
      <c r="C9" s="100"/>
      <c r="E9" s="159"/>
      <c r="F9" s="361"/>
      <c r="G9" s="160"/>
      <c r="H9" s="176"/>
      <c r="I9" s="177"/>
      <c r="J9" s="344" t="s">
        <v>49</v>
      </c>
      <c r="K9" s="345"/>
      <c r="L9" s="344" t="s">
        <v>33</v>
      </c>
      <c r="M9" s="345"/>
      <c r="N9" s="344" t="s">
        <v>82</v>
      </c>
      <c r="O9" s="345"/>
      <c r="P9" s="344" t="s">
        <v>83</v>
      </c>
      <c r="Q9" s="345"/>
      <c r="R9" s="344" t="s">
        <v>58</v>
      </c>
      <c r="S9" s="345"/>
      <c r="T9" s="344" t="s">
        <v>98</v>
      </c>
      <c r="U9" s="345"/>
      <c r="V9" s="275"/>
      <c r="W9" s="276"/>
      <c r="X9" s="176"/>
      <c r="Y9" s="177"/>
      <c r="Z9" s="275"/>
      <c r="AA9" s="380"/>
      <c r="AB9" s="276"/>
      <c r="AC9" s="98"/>
      <c r="AD9" s="192"/>
      <c r="AE9" s="193"/>
      <c r="AF9" s="340"/>
      <c r="AG9" s="341"/>
      <c r="AH9" s="342"/>
      <c r="AI9" s="340"/>
      <c r="AJ9" s="341"/>
      <c r="AK9" s="342"/>
      <c r="AL9" s="340"/>
      <c r="AM9" s="341"/>
      <c r="AN9" s="342"/>
      <c r="AO9" s="351"/>
      <c r="AP9" s="352"/>
      <c r="AQ9" s="353"/>
      <c r="AR9" s="351"/>
      <c r="AS9" s="352"/>
      <c r="AT9" s="353"/>
      <c r="AU9" s="337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5"/>
    </row>
    <row r="10" spans="2:97" s="26" customFormat="1" ht="5.25" customHeight="1" x14ac:dyDescent="0.2">
      <c r="B10" s="100"/>
      <c r="C10" s="100"/>
      <c r="E10" s="346"/>
      <c r="F10" s="362"/>
      <c r="G10" s="347"/>
      <c r="H10" s="178"/>
      <c r="I10" s="179"/>
      <c r="J10" s="346"/>
      <c r="K10" s="347"/>
      <c r="L10" s="346"/>
      <c r="M10" s="347"/>
      <c r="N10" s="346"/>
      <c r="O10" s="347"/>
      <c r="P10" s="346"/>
      <c r="Q10" s="347"/>
      <c r="R10" s="346"/>
      <c r="S10" s="347"/>
      <c r="T10" s="346"/>
      <c r="U10" s="347"/>
      <c r="V10" s="269"/>
      <c r="W10" s="270"/>
      <c r="X10" s="178"/>
      <c r="Y10" s="179"/>
      <c r="Z10" s="269"/>
      <c r="AA10" s="381"/>
      <c r="AB10" s="270"/>
      <c r="AC10" s="101"/>
      <c r="AD10" s="194"/>
      <c r="AE10" s="195"/>
      <c r="AF10" s="279"/>
      <c r="AG10" s="343"/>
      <c r="AH10" s="280"/>
      <c r="AI10" s="279"/>
      <c r="AJ10" s="343"/>
      <c r="AK10" s="280"/>
      <c r="AL10" s="279"/>
      <c r="AM10" s="343"/>
      <c r="AN10" s="280"/>
      <c r="AO10" s="354"/>
      <c r="AP10" s="355"/>
      <c r="AQ10" s="356"/>
      <c r="AR10" s="354"/>
      <c r="AS10" s="355"/>
      <c r="AT10" s="356"/>
      <c r="AU10" s="338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7"/>
    </row>
    <row r="11" spans="2:97" s="26" customFormat="1" ht="6" customHeight="1" thickBot="1" x14ac:dyDescent="0.25">
      <c r="B11" s="100"/>
      <c r="C11" s="100"/>
      <c r="E11" s="102">
        <v>16</v>
      </c>
      <c r="F11" s="55"/>
      <c r="G11" s="89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366"/>
      <c r="Y11" s="367"/>
      <c r="Z11" s="366"/>
      <c r="AA11" s="420"/>
      <c r="AB11" s="367"/>
      <c r="AC11" s="366"/>
      <c r="AD11" s="420"/>
      <c r="AE11" s="367"/>
      <c r="AF11" s="331"/>
      <c r="AG11" s="332"/>
      <c r="AH11" s="333"/>
      <c r="AI11" s="431"/>
      <c r="AJ11" s="432"/>
      <c r="AK11" s="433"/>
      <c r="AL11" s="331"/>
      <c r="AM11" s="332"/>
      <c r="AN11" s="333"/>
      <c r="AO11" s="331"/>
      <c r="AP11" s="332"/>
      <c r="AQ11" s="333"/>
      <c r="AR11" s="331"/>
      <c r="AS11" s="332"/>
      <c r="AT11" s="333"/>
      <c r="AU11" s="408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10"/>
    </row>
    <row r="12" spans="2:97" s="26" customFormat="1" ht="15.95" customHeight="1" thickBot="1" x14ac:dyDescent="0.25">
      <c r="B12" s="103" t="s">
        <v>65</v>
      </c>
      <c r="C12" s="104" t="s">
        <v>66</v>
      </c>
      <c r="E12" s="365"/>
      <c r="F12" s="300"/>
      <c r="G12" s="301"/>
      <c r="H12" s="369">
        <f>'FICHA 101 (PG 5)'!G59</f>
        <v>5562</v>
      </c>
      <c r="I12" s="370"/>
      <c r="J12" s="212">
        <f>'FICHA 101 (PG 5)'!I59</f>
        <v>2</v>
      </c>
      <c r="K12" s="213"/>
      <c r="L12" s="212">
        <f>'FICHA 101 (PG 5)'!K59</f>
        <v>12</v>
      </c>
      <c r="M12" s="213"/>
      <c r="N12" s="212">
        <f>'FICHA 101 (PG 5)'!M59</f>
        <v>10</v>
      </c>
      <c r="O12" s="213"/>
      <c r="P12" s="212">
        <f>'FICHA 101 (PG 5)'!O59</f>
        <v>15</v>
      </c>
      <c r="Q12" s="213"/>
      <c r="R12" s="212">
        <f>'FICHA 101 (PG 5)'!Q59</f>
        <v>45</v>
      </c>
      <c r="S12" s="213"/>
      <c r="T12" s="212">
        <f>'FICHA 101 (PG 5)'!S59</f>
        <v>730</v>
      </c>
      <c r="U12" s="213"/>
      <c r="V12" s="212">
        <f>'FICHA 101 (PG 5)'!U59</f>
        <v>61</v>
      </c>
      <c r="W12" s="213"/>
      <c r="X12" s="212">
        <f>'FICHA 101 (PG 5)'!W59</f>
        <v>151</v>
      </c>
      <c r="Y12" s="213"/>
      <c r="Z12" s="212">
        <f>'FICHA 101 (PG 5)'!Y59</f>
        <v>636</v>
      </c>
      <c r="AA12" s="219"/>
      <c r="AB12" s="213"/>
      <c r="AC12" s="212">
        <f>'FICHA 101 (PG 5)'!AA59</f>
        <v>1037</v>
      </c>
      <c r="AD12" s="219"/>
      <c r="AE12" s="213"/>
      <c r="AF12" s="206">
        <f>'FICHA 101 (PG 5)'!AE59</f>
        <v>4536</v>
      </c>
      <c r="AG12" s="325"/>
      <c r="AH12" s="207"/>
      <c r="AI12" s="417">
        <f>'FICHA 101 (PG 5)'!AG59</f>
        <v>4536</v>
      </c>
      <c r="AJ12" s="418"/>
      <c r="AK12" s="419"/>
      <c r="AL12" s="208">
        <f>'FICHA 101 (PG 5)'!AI59</f>
        <v>5590</v>
      </c>
      <c r="AM12" s="326"/>
      <c r="AN12" s="209"/>
      <c r="AO12" s="208">
        <f>'FICHA 101 (PG 5)'!AK59</f>
        <v>3917</v>
      </c>
      <c r="AP12" s="326"/>
      <c r="AQ12" s="209"/>
      <c r="AR12" s="208">
        <f>'FICHA 101 (PG 5)'!AM59</f>
        <v>4536</v>
      </c>
      <c r="AS12" s="326"/>
      <c r="AT12" s="209"/>
      <c r="AU12" s="411"/>
      <c r="AV12" s="412"/>
      <c r="AW12" s="412"/>
      <c r="AX12" s="412"/>
      <c r="AY12" s="412"/>
      <c r="AZ12" s="412"/>
      <c r="BA12" s="412"/>
      <c r="BB12" s="412"/>
      <c r="BC12" s="412"/>
      <c r="BD12" s="412"/>
      <c r="BE12" s="412"/>
      <c r="BF12" s="412"/>
      <c r="BG12" s="412"/>
      <c r="BH12" s="412"/>
      <c r="BI12" s="412"/>
      <c r="BJ12" s="412"/>
      <c r="BK12" s="412"/>
      <c r="BL12" s="412"/>
      <c r="BM12" s="412"/>
      <c r="BN12" s="412"/>
      <c r="BO12" s="412"/>
      <c r="BP12" s="413"/>
    </row>
    <row r="13" spans="2:97" ht="12.75" customHeight="1" x14ac:dyDescent="0.2">
      <c r="B13" s="105"/>
      <c r="C13" s="105"/>
      <c r="E13" s="377" t="str">
        <f>IF(B13&lt;&gt;"",YEAR(B13),"")</f>
        <v/>
      </c>
      <c r="F13" s="378"/>
      <c r="G13" s="378"/>
      <c r="H13" s="366">
        <f>IF(B13&lt;&gt;"",C13-B13+1,0)</f>
        <v>0</v>
      </c>
      <c r="I13" s="367"/>
      <c r="J13" s="488"/>
      <c r="K13" s="487"/>
      <c r="L13" s="486"/>
      <c r="M13" s="487"/>
      <c r="N13" s="486"/>
      <c r="O13" s="487"/>
      <c r="P13" s="486"/>
      <c r="Q13" s="487"/>
      <c r="R13" s="486"/>
      <c r="S13" s="487"/>
      <c r="T13" s="486"/>
      <c r="U13" s="487"/>
      <c r="V13" s="486"/>
      <c r="W13" s="487"/>
      <c r="X13" s="486"/>
      <c r="Y13" s="487"/>
      <c r="Z13" s="486"/>
      <c r="AA13" s="488"/>
      <c r="AB13" s="487"/>
      <c r="AC13" s="486"/>
      <c r="AD13" s="488"/>
      <c r="AE13" s="488"/>
      <c r="AF13" s="331">
        <f>IF(H13&lt;&gt;0,(H13)-(J13+L13+N13+P13+R13+T13+V13+X13)+AF12,AF12)</f>
        <v>4536</v>
      </c>
      <c r="AG13" s="332"/>
      <c r="AH13" s="333"/>
      <c r="AI13" s="332">
        <f>AF13</f>
        <v>4536</v>
      </c>
      <c r="AJ13" s="332"/>
      <c r="AK13" s="333"/>
      <c r="AL13" s="332">
        <f>(H13+AC13+AL12)-(L13+N13+R13+T13+V13+X13)</f>
        <v>5590</v>
      </c>
      <c r="AM13" s="332"/>
      <c r="AN13" s="333"/>
      <c r="AO13" s="331">
        <f>(H13+AO12)-(L13+N13+R13+T13+V13+X13+Z13)</f>
        <v>3917</v>
      </c>
      <c r="AP13" s="332"/>
      <c r="AQ13" s="333"/>
      <c r="AR13" s="331">
        <f>AF13</f>
        <v>4536</v>
      </c>
      <c r="AS13" s="332"/>
      <c r="AT13" s="332"/>
      <c r="AU13" s="483"/>
      <c r="AV13" s="484"/>
      <c r="AW13" s="484"/>
      <c r="AX13" s="484"/>
      <c r="AY13" s="484"/>
      <c r="AZ13" s="484"/>
      <c r="BA13" s="484"/>
      <c r="BB13" s="484"/>
      <c r="BC13" s="484"/>
      <c r="BD13" s="484"/>
      <c r="BE13" s="484"/>
      <c r="BF13" s="484"/>
      <c r="BG13" s="484"/>
      <c r="BH13" s="484"/>
      <c r="BI13" s="484"/>
      <c r="BJ13" s="484"/>
      <c r="BK13" s="484"/>
      <c r="BL13" s="484"/>
      <c r="BM13" s="484"/>
      <c r="BN13" s="484"/>
      <c r="BO13" s="484"/>
      <c r="BP13" s="485"/>
    </row>
    <row r="14" spans="2:97" ht="12.75" customHeight="1" x14ac:dyDescent="0.2">
      <c r="B14" s="106"/>
      <c r="C14" s="106"/>
      <c r="E14" s="334" t="str">
        <f t="shared" ref="E14:E37" si="0">IF(B14&lt;&gt;"",YEAR(B14),"")</f>
        <v/>
      </c>
      <c r="F14" s="335"/>
      <c r="G14" s="335"/>
      <c r="H14" s="328">
        <f t="shared" ref="H14:H37" si="1">IF(B14&lt;&gt;"",C14-B14+1,0)</f>
        <v>0</v>
      </c>
      <c r="I14" s="215"/>
      <c r="J14" s="489"/>
      <c r="K14" s="490"/>
      <c r="L14" s="489"/>
      <c r="M14" s="490"/>
      <c r="N14" s="491"/>
      <c r="O14" s="490"/>
      <c r="P14" s="491"/>
      <c r="Q14" s="490"/>
      <c r="R14" s="491"/>
      <c r="S14" s="490"/>
      <c r="T14" s="491"/>
      <c r="U14" s="490"/>
      <c r="V14" s="491"/>
      <c r="W14" s="490"/>
      <c r="X14" s="491"/>
      <c r="Y14" s="490"/>
      <c r="Z14" s="491"/>
      <c r="AA14" s="489"/>
      <c r="AB14" s="490"/>
      <c r="AC14" s="491"/>
      <c r="AD14" s="489"/>
      <c r="AE14" s="489"/>
      <c r="AF14" s="169">
        <f t="shared" ref="AF14:AF37" si="2">IF(H14&lt;&gt;0,(H14)-(J14+L14+N14+P14+R14+T14+V14+X14)+AF13,AF13)</f>
        <v>4536</v>
      </c>
      <c r="AG14" s="203"/>
      <c r="AH14" s="170"/>
      <c r="AI14" s="169">
        <f t="shared" ref="AI14:AI37" si="3">AF14</f>
        <v>4536</v>
      </c>
      <c r="AJ14" s="203"/>
      <c r="AK14" s="170"/>
      <c r="AL14" s="169">
        <f t="shared" ref="AL14:AL37" si="4">(H14+AC14+AL13)-(L14+N14+R14+T14+V14+X14)</f>
        <v>5590</v>
      </c>
      <c r="AM14" s="203"/>
      <c r="AN14" s="170"/>
      <c r="AO14" s="169">
        <f t="shared" ref="AO14:AO37" si="5">(H14+AO13)-(L14+N14+R14+T14+V14+X14+Z14)</f>
        <v>3917</v>
      </c>
      <c r="AP14" s="203"/>
      <c r="AQ14" s="170"/>
      <c r="AR14" s="169">
        <f t="shared" ref="AR14:AR37" si="6">AF14</f>
        <v>4536</v>
      </c>
      <c r="AS14" s="203"/>
      <c r="AT14" s="170"/>
      <c r="AU14" s="492"/>
      <c r="AV14" s="493"/>
      <c r="AW14" s="493"/>
      <c r="AX14" s="493"/>
      <c r="AY14" s="493"/>
      <c r="AZ14" s="493"/>
      <c r="BA14" s="493"/>
      <c r="BB14" s="493"/>
      <c r="BC14" s="493"/>
      <c r="BD14" s="493"/>
      <c r="BE14" s="493"/>
      <c r="BF14" s="493"/>
      <c r="BG14" s="493"/>
      <c r="BH14" s="493"/>
      <c r="BI14" s="493"/>
      <c r="BJ14" s="493"/>
      <c r="BK14" s="493"/>
      <c r="BL14" s="493"/>
      <c r="BM14" s="493"/>
      <c r="BN14" s="493"/>
      <c r="BO14" s="493"/>
      <c r="BP14" s="494"/>
    </row>
    <row r="15" spans="2:97" ht="12.75" customHeight="1" x14ac:dyDescent="0.2">
      <c r="B15" s="106"/>
      <c r="C15" s="106"/>
      <c r="E15" s="334" t="str">
        <f t="shared" si="0"/>
        <v/>
      </c>
      <c r="F15" s="335"/>
      <c r="G15" s="335"/>
      <c r="H15" s="328">
        <f t="shared" si="1"/>
        <v>0</v>
      </c>
      <c r="I15" s="215"/>
      <c r="J15" s="489"/>
      <c r="K15" s="490"/>
      <c r="L15" s="489"/>
      <c r="M15" s="490"/>
      <c r="N15" s="491"/>
      <c r="O15" s="490"/>
      <c r="P15" s="491"/>
      <c r="Q15" s="490"/>
      <c r="R15" s="491"/>
      <c r="S15" s="490"/>
      <c r="T15" s="491"/>
      <c r="U15" s="490"/>
      <c r="V15" s="491"/>
      <c r="W15" s="490"/>
      <c r="X15" s="491"/>
      <c r="Y15" s="490"/>
      <c r="Z15" s="491"/>
      <c r="AA15" s="489"/>
      <c r="AB15" s="490"/>
      <c r="AC15" s="491"/>
      <c r="AD15" s="489"/>
      <c r="AE15" s="489"/>
      <c r="AF15" s="169">
        <f t="shared" si="2"/>
        <v>4536</v>
      </c>
      <c r="AG15" s="203"/>
      <c r="AH15" s="170"/>
      <c r="AI15" s="169">
        <f t="shared" si="3"/>
        <v>4536</v>
      </c>
      <c r="AJ15" s="203"/>
      <c r="AK15" s="170"/>
      <c r="AL15" s="169">
        <f t="shared" si="4"/>
        <v>5590</v>
      </c>
      <c r="AM15" s="203"/>
      <c r="AN15" s="170"/>
      <c r="AO15" s="169">
        <f t="shared" si="5"/>
        <v>3917</v>
      </c>
      <c r="AP15" s="203"/>
      <c r="AQ15" s="170"/>
      <c r="AR15" s="169">
        <f t="shared" si="6"/>
        <v>4536</v>
      </c>
      <c r="AS15" s="203"/>
      <c r="AT15" s="170"/>
      <c r="AU15" s="495"/>
      <c r="AV15" s="496"/>
      <c r="AW15" s="496"/>
      <c r="AX15" s="496"/>
      <c r="AY15" s="496"/>
      <c r="AZ15" s="496"/>
      <c r="BA15" s="496"/>
      <c r="BB15" s="496"/>
      <c r="BC15" s="496"/>
      <c r="BD15" s="496"/>
      <c r="BE15" s="496"/>
      <c r="BF15" s="496"/>
      <c r="BG15" s="496"/>
      <c r="BH15" s="496"/>
      <c r="BI15" s="496"/>
      <c r="BJ15" s="496"/>
      <c r="BK15" s="496"/>
      <c r="BL15" s="496"/>
      <c r="BM15" s="496"/>
      <c r="BN15" s="496"/>
      <c r="BO15" s="496"/>
      <c r="BP15" s="497"/>
    </row>
    <row r="16" spans="2:97" ht="12.75" customHeight="1" x14ac:dyDescent="0.2">
      <c r="B16" s="106"/>
      <c r="C16" s="106"/>
      <c r="E16" s="334" t="str">
        <f t="shared" si="0"/>
        <v/>
      </c>
      <c r="F16" s="335"/>
      <c r="G16" s="335"/>
      <c r="H16" s="328">
        <f t="shared" si="1"/>
        <v>0</v>
      </c>
      <c r="I16" s="215"/>
      <c r="J16" s="489"/>
      <c r="K16" s="490"/>
      <c r="L16" s="489"/>
      <c r="M16" s="490"/>
      <c r="N16" s="491"/>
      <c r="O16" s="490"/>
      <c r="P16" s="491"/>
      <c r="Q16" s="490"/>
      <c r="R16" s="491"/>
      <c r="S16" s="490"/>
      <c r="T16" s="491"/>
      <c r="U16" s="490"/>
      <c r="V16" s="491"/>
      <c r="W16" s="490"/>
      <c r="X16" s="491"/>
      <c r="Y16" s="490"/>
      <c r="Z16" s="491"/>
      <c r="AA16" s="489"/>
      <c r="AB16" s="490"/>
      <c r="AC16" s="491"/>
      <c r="AD16" s="489"/>
      <c r="AE16" s="489"/>
      <c r="AF16" s="169">
        <f t="shared" si="2"/>
        <v>4536</v>
      </c>
      <c r="AG16" s="203"/>
      <c r="AH16" s="170"/>
      <c r="AI16" s="169">
        <f t="shared" si="3"/>
        <v>4536</v>
      </c>
      <c r="AJ16" s="203"/>
      <c r="AK16" s="170"/>
      <c r="AL16" s="169">
        <f t="shared" si="4"/>
        <v>5590</v>
      </c>
      <c r="AM16" s="203"/>
      <c r="AN16" s="170"/>
      <c r="AO16" s="169">
        <f t="shared" si="5"/>
        <v>3917</v>
      </c>
      <c r="AP16" s="203"/>
      <c r="AQ16" s="170"/>
      <c r="AR16" s="169">
        <f t="shared" si="6"/>
        <v>4536</v>
      </c>
      <c r="AS16" s="203"/>
      <c r="AT16" s="170"/>
      <c r="AU16" s="492"/>
      <c r="AV16" s="493"/>
      <c r="AW16" s="493"/>
      <c r="AX16" s="493"/>
      <c r="AY16" s="493"/>
      <c r="AZ16" s="493"/>
      <c r="BA16" s="493"/>
      <c r="BB16" s="493"/>
      <c r="BC16" s="493"/>
      <c r="BD16" s="493"/>
      <c r="BE16" s="493"/>
      <c r="BF16" s="493"/>
      <c r="BG16" s="493"/>
      <c r="BH16" s="493"/>
      <c r="BI16" s="493"/>
      <c r="BJ16" s="493"/>
      <c r="BK16" s="493"/>
      <c r="BL16" s="493"/>
      <c r="BM16" s="493"/>
      <c r="BN16" s="493"/>
      <c r="BO16" s="493"/>
      <c r="BP16" s="494"/>
      <c r="BY16" s="375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75"/>
    </row>
    <row r="17" spans="2:97" ht="12.75" customHeight="1" x14ac:dyDescent="0.2">
      <c r="B17" s="106"/>
      <c r="C17" s="106"/>
      <c r="E17" s="334" t="str">
        <f t="shared" si="0"/>
        <v/>
      </c>
      <c r="F17" s="335"/>
      <c r="G17" s="335"/>
      <c r="H17" s="328">
        <f t="shared" si="1"/>
        <v>0</v>
      </c>
      <c r="I17" s="215"/>
      <c r="J17" s="489"/>
      <c r="K17" s="490"/>
      <c r="L17" s="489"/>
      <c r="M17" s="490"/>
      <c r="N17" s="491"/>
      <c r="O17" s="490"/>
      <c r="P17" s="491"/>
      <c r="Q17" s="490"/>
      <c r="R17" s="491"/>
      <c r="S17" s="490"/>
      <c r="T17" s="491"/>
      <c r="U17" s="490"/>
      <c r="V17" s="491"/>
      <c r="W17" s="490"/>
      <c r="X17" s="491"/>
      <c r="Y17" s="490"/>
      <c r="Z17" s="491"/>
      <c r="AA17" s="489"/>
      <c r="AB17" s="490"/>
      <c r="AC17" s="491"/>
      <c r="AD17" s="489"/>
      <c r="AE17" s="489"/>
      <c r="AF17" s="169">
        <f t="shared" si="2"/>
        <v>4536</v>
      </c>
      <c r="AG17" s="203"/>
      <c r="AH17" s="170"/>
      <c r="AI17" s="169">
        <f t="shared" si="3"/>
        <v>4536</v>
      </c>
      <c r="AJ17" s="203"/>
      <c r="AK17" s="170"/>
      <c r="AL17" s="169">
        <f t="shared" si="4"/>
        <v>5590</v>
      </c>
      <c r="AM17" s="203"/>
      <c r="AN17" s="170"/>
      <c r="AO17" s="169">
        <f t="shared" si="5"/>
        <v>3917</v>
      </c>
      <c r="AP17" s="203"/>
      <c r="AQ17" s="170"/>
      <c r="AR17" s="169">
        <f t="shared" si="6"/>
        <v>4536</v>
      </c>
      <c r="AS17" s="203"/>
      <c r="AT17" s="170"/>
      <c r="AU17" s="498"/>
      <c r="AV17" s="499"/>
      <c r="AW17" s="499"/>
      <c r="AX17" s="499"/>
      <c r="AY17" s="499"/>
      <c r="AZ17" s="499"/>
      <c r="BA17" s="499"/>
      <c r="BB17" s="499"/>
      <c r="BC17" s="499"/>
      <c r="BD17" s="499"/>
      <c r="BE17" s="499"/>
      <c r="BF17" s="499"/>
      <c r="BG17" s="499"/>
      <c r="BH17" s="499"/>
      <c r="BI17" s="499"/>
      <c r="BJ17" s="499"/>
      <c r="BK17" s="499"/>
      <c r="BL17" s="499"/>
      <c r="BM17" s="499"/>
      <c r="BN17" s="499"/>
      <c r="BO17" s="499"/>
      <c r="BP17" s="500"/>
      <c r="BY17" s="375"/>
      <c r="BZ17" s="375"/>
      <c r="CA17" s="375"/>
      <c r="CB17" s="375"/>
      <c r="CC17" s="375"/>
      <c r="CD17" s="375"/>
      <c r="CE17" s="375"/>
      <c r="CF17" s="375"/>
      <c r="CG17" s="375"/>
      <c r="CH17" s="375"/>
      <c r="CI17" s="375"/>
      <c r="CJ17" s="375"/>
      <c r="CK17" s="375"/>
      <c r="CL17" s="375"/>
      <c r="CM17" s="375"/>
      <c r="CN17" s="375"/>
      <c r="CO17" s="375"/>
      <c r="CP17" s="375"/>
      <c r="CQ17" s="375"/>
      <c r="CR17" s="375"/>
      <c r="CS17" s="375"/>
    </row>
    <row r="18" spans="2:97" ht="12.75" customHeight="1" x14ac:dyDescent="0.2">
      <c r="B18" s="106"/>
      <c r="C18" s="106"/>
      <c r="E18" s="334" t="str">
        <f t="shared" si="0"/>
        <v/>
      </c>
      <c r="F18" s="335"/>
      <c r="G18" s="335"/>
      <c r="H18" s="328">
        <f t="shared" si="1"/>
        <v>0</v>
      </c>
      <c r="I18" s="215"/>
      <c r="J18" s="489"/>
      <c r="K18" s="490"/>
      <c r="L18" s="489"/>
      <c r="M18" s="490"/>
      <c r="N18" s="491"/>
      <c r="O18" s="490"/>
      <c r="P18" s="491"/>
      <c r="Q18" s="490"/>
      <c r="R18" s="491"/>
      <c r="S18" s="490"/>
      <c r="T18" s="491"/>
      <c r="U18" s="490"/>
      <c r="V18" s="491"/>
      <c r="W18" s="490"/>
      <c r="X18" s="491"/>
      <c r="Y18" s="490"/>
      <c r="Z18" s="491"/>
      <c r="AA18" s="489"/>
      <c r="AB18" s="490"/>
      <c r="AC18" s="491"/>
      <c r="AD18" s="489"/>
      <c r="AE18" s="489"/>
      <c r="AF18" s="169">
        <f t="shared" si="2"/>
        <v>4536</v>
      </c>
      <c r="AG18" s="203"/>
      <c r="AH18" s="170"/>
      <c r="AI18" s="169">
        <f t="shared" si="3"/>
        <v>4536</v>
      </c>
      <c r="AJ18" s="203"/>
      <c r="AK18" s="170"/>
      <c r="AL18" s="169">
        <f t="shared" si="4"/>
        <v>5590</v>
      </c>
      <c r="AM18" s="203"/>
      <c r="AN18" s="170"/>
      <c r="AO18" s="169">
        <f t="shared" si="5"/>
        <v>3917</v>
      </c>
      <c r="AP18" s="203"/>
      <c r="AQ18" s="170"/>
      <c r="AR18" s="169">
        <f t="shared" si="6"/>
        <v>4536</v>
      </c>
      <c r="AS18" s="203"/>
      <c r="AT18" s="170"/>
      <c r="AU18" s="498"/>
      <c r="AV18" s="499"/>
      <c r="AW18" s="499"/>
      <c r="AX18" s="499"/>
      <c r="AY18" s="499"/>
      <c r="AZ18" s="499"/>
      <c r="BA18" s="499"/>
      <c r="BB18" s="499"/>
      <c r="BC18" s="499"/>
      <c r="BD18" s="499"/>
      <c r="BE18" s="499"/>
      <c r="BF18" s="499"/>
      <c r="BG18" s="499"/>
      <c r="BH18" s="499"/>
      <c r="BI18" s="499"/>
      <c r="BJ18" s="499"/>
      <c r="BK18" s="499"/>
      <c r="BL18" s="499"/>
      <c r="BM18" s="499"/>
      <c r="BN18" s="499"/>
      <c r="BO18" s="499"/>
      <c r="BP18" s="500"/>
      <c r="BY18" s="375"/>
      <c r="BZ18" s="375"/>
      <c r="CA18" s="375"/>
      <c r="CB18" s="375"/>
      <c r="CC18" s="375"/>
      <c r="CD18" s="375"/>
      <c r="CE18" s="375"/>
      <c r="CF18" s="375"/>
      <c r="CG18" s="375"/>
      <c r="CH18" s="375"/>
      <c r="CI18" s="375"/>
      <c r="CJ18" s="375"/>
      <c r="CK18" s="375"/>
      <c r="CL18" s="375"/>
      <c r="CM18" s="375"/>
      <c r="CN18" s="375"/>
      <c r="CO18" s="375"/>
      <c r="CP18" s="375"/>
      <c r="CQ18" s="375"/>
      <c r="CR18" s="375"/>
      <c r="CS18" s="375"/>
    </row>
    <row r="19" spans="2:97" x14ac:dyDescent="0.2">
      <c r="B19" s="106"/>
      <c r="C19" s="106"/>
      <c r="E19" s="334" t="str">
        <f t="shared" si="0"/>
        <v/>
      </c>
      <c r="F19" s="335"/>
      <c r="G19" s="335"/>
      <c r="H19" s="328">
        <f t="shared" si="1"/>
        <v>0</v>
      </c>
      <c r="I19" s="215"/>
      <c r="J19" s="489"/>
      <c r="K19" s="490"/>
      <c r="L19" s="489"/>
      <c r="M19" s="490"/>
      <c r="N19" s="491"/>
      <c r="O19" s="490"/>
      <c r="P19" s="491"/>
      <c r="Q19" s="490"/>
      <c r="R19" s="491"/>
      <c r="S19" s="490"/>
      <c r="T19" s="491"/>
      <c r="U19" s="490"/>
      <c r="V19" s="491"/>
      <c r="W19" s="490"/>
      <c r="X19" s="491"/>
      <c r="Y19" s="490"/>
      <c r="Z19" s="491"/>
      <c r="AA19" s="489"/>
      <c r="AB19" s="490"/>
      <c r="AC19" s="491"/>
      <c r="AD19" s="489"/>
      <c r="AE19" s="489"/>
      <c r="AF19" s="169">
        <f t="shared" si="2"/>
        <v>4536</v>
      </c>
      <c r="AG19" s="203"/>
      <c r="AH19" s="170"/>
      <c r="AI19" s="169">
        <f t="shared" si="3"/>
        <v>4536</v>
      </c>
      <c r="AJ19" s="203"/>
      <c r="AK19" s="170"/>
      <c r="AL19" s="169">
        <f t="shared" si="4"/>
        <v>5590</v>
      </c>
      <c r="AM19" s="203"/>
      <c r="AN19" s="170"/>
      <c r="AO19" s="169">
        <f t="shared" si="5"/>
        <v>3917</v>
      </c>
      <c r="AP19" s="203"/>
      <c r="AQ19" s="170"/>
      <c r="AR19" s="169">
        <f t="shared" si="6"/>
        <v>4536</v>
      </c>
      <c r="AS19" s="203"/>
      <c r="AT19" s="170"/>
      <c r="AU19" s="492"/>
      <c r="AV19" s="493"/>
      <c r="AW19" s="493"/>
      <c r="AX19" s="493"/>
      <c r="AY19" s="493"/>
      <c r="AZ19" s="493"/>
      <c r="BA19" s="493"/>
      <c r="BB19" s="493"/>
      <c r="BC19" s="493"/>
      <c r="BD19" s="493"/>
      <c r="BE19" s="493"/>
      <c r="BF19" s="493"/>
      <c r="BG19" s="493"/>
      <c r="BH19" s="493"/>
      <c r="BI19" s="493"/>
      <c r="BJ19" s="493"/>
      <c r="BK19" s="493"/>
      <c r="BL19" s="493"/>
      <c r="BM19" s="493"/>
      <c r="BN19" s="493"/>
      <c r="BO19" s="493"/>
      <c r="BP19" s="494"/>
      <c r="BY19" s="375"/>
      <c r="BZ19" s="375"/>
      <c r="CA19" s="375"/>
      <c r="CB19" s="375"/>
      <c r="CC19" s="375"/>
      <c r="CD19" s="375"/>
      <c r="CE19" s="375"/>
      <c r="CF19" s="375"/>
      <c r="CG19" s="375"/>
      <c r="CH19" s="375"/>
      <c r="CI19" s="375"/>
      <c r="CJ19" s="375"/>
      <c r="CK19" s="375"/>
      <c r="CL19" s="375"/>
      <c r="CM19" s="375"/>
      <c r="CN19" s="375"/>
      <c r="CO19" s="375"/>
      <c r="CP19" s="375"/>
      <c r="CQ19" s="375"/>
      <c r="CR19" s="375"/>
      <c r="CS19" s="375"/>
    </row>
    <row r="20" spans="2:97" ht="12.75" customHeight="1" x14ac:dyDescent="0.2">
      <c r="B20" s="106"/>
      <c r="C20" s="106"/>
      <c r="E20" s="334" t="str">
        <f t="shared" si="0"/>
        <v/>
      </c>
      <c r="F20" s="335"/>
      <c r="G20" s="335"/>
      <c r="H20" s="328">
        <f t="shared" si="1"/>
        <v>0</v>
      </c>
      <c r="I20" s="215"/>
      <c r="J20" s="489"/>
      <c r="K20" s="490"/>
      <c r="L20" s="489"/>
      <c r="M20" s="490"/>
      <c r="N20" s="491"/>
      <c r="O20" s="490"/>
      <c r="P20" s="491"/>
      <c r="Q20" s="490"/>
      <c r="R20" s="491"/>
      <c r="S20" s="490"/>
      <c r="T20" s="491"/>
      <c r="U20" s="490"/>
      <c r="V20" s="491"/>
      <c r="W20" s="490"/>
      <c r="X20" s="491"/>
      <c r="Y20" s="490"/>
      <c r="Z20" s="491"/>
      <c r="AA20" s="489"/>
      <c r="AB20" s="490"/>
      <c r="AC20" s="491"/>
      <c r="AD20" s="489"/>
      <c r="AE20" s="489"/>
      <c r="AF20" s="169">
        <f>IF(H20&lt;&gt;0,(H20)-(J20+L20+N20+P20+R20+T20+V20+X20)+AF19,AF19)</f>
        <v>4536</v>
      </c>
      <c r="AG20" s="203"/>
      <c r="AH20" s="170"/>
      <c r="AI20" s="169">
        <f t="shared" si="3"/>
        <v>4536</v>
      </c>
      <c r="AJ20" s="203"/>
      <c r="AK20" s="170"/>
      <c r="AL20" s="169">
        <f>(H20+AC20+AL19)-(L20+N20+R20+T20+V20+X20)</f>
        <v>5590</v>
      </c>
      <c r="AM20" s="203"/>
      <c r="AN20" s="170"/>
      <c r="AO20" s="169">
        <f t="shared" si="5"/>
        <v>3917</v>
      </c>
      <c r="AP20" s="203"/>
      <c r="AQ20" s="170"/>
      <c r="AR20" s="169">
        <f t="shared" si="6"/>
        <v>4536</v>
      </c>
      <c r="AS20" s="203"/>
      <c r="AT20" s="170"/>
      <c r="AU20" s="492"/>
      <c r="AV20" s="493"/>
      <c r="AW20" s="493"/>
      <c r="AX20" s="493"/>
      <c r="AY20" s="493"/>
      <c r="AZ20" s="493"/>
      <c r="BA20" s="493"/>
      <c r="BB20" s="493"/>
      <c r="BC20" s="493"/>
      <c r="BD20" s="493"/>
      <c r="BE20" s="493"/>
      <c r="BF20" s="493"/>
      <c r="BG20" s="493"/>
      <c r="BH20" s="493"/>
      <c r="BI20" s="493"/>
      <c r="BJ20" s="493"/>
      <c r="BK20" s="493"/>
      <c r="BL20" s="493"/>
      <c r="BM20" s="493"/>
      <c r="BN20" s="493"/>
      <c r="BO20" s="493"/>
      <c r="BP20" s="494"/>
      <c r="BY20" s="376"/>
      <c r="BZ20" s="376"/>
      <c r="CA20" s="376"/>
      <c r="CB20" s="376"/>
      <c r="CC20" s="376"/>
      <c r="CD20" s="376"/>
      <c r="CE20" s="376"/>
      <c r="CF20" s="376"/>
      <c r="CG20" s="376"/>
      <c r="CH20" s="376"/>
      <c r="CI20" s="376"/>
      <c r="CJ20" s="376"/>
      <c r="CK20" s="376"/>
      <c r="CL20" s="376"/>
      <c r="CM20" s="376"/>
      <c r="CN20" s="376"/>
      <c r="CO20" s="376"/>
      <c r="CP20" s="376"/>
      <c r="CQ20" s="376"/>
      <c r="CR20" s="376"/>
      <c r="CS20" s="376"/>
    </row>
    <row r="21" spans="2:97" ht="12.75" customHeight="1" x14ac:dyDescent="0.2">
      <c r="B21" s="106"/>
      <c r="C21" s="106"/>
      <c r="E21" s="334" t="str">
        <f t="shared" si="0"/>
        <v/>
      </c>
      <c r="F21" s="335"/>
      <c r="G21" s="335"/>
      <c r="H21" s="328">
        <f t="shared" si="1"/>
        <v>0</v>
      </c>
      <c r="I21" s="215"/>
      <c r="J21" s="489"/>
      <c r="K21" s="490"/>
      <c r="L21" s="491"/>
      <c r="M21" s="490"/>
      <c r="N21" s="491"/>
      <c r="O21" s="490"/>
      <c r="P21" s="491"/>
      <c r="Q21" s="490"/>
      <c r="R21" s="491"/>
      <c r="S21" s="490"/>
      <c r="T21" s="491"/>
      <c r="U21" s="490"/>
      <c r="V21" s="491"/>
      <c r="W21" s="490"/>
      <c r="X21" s="491"/>
      <c r="Y21" s="490"/>
      <c r="Z21" s="491"/>
      <c r="AA21" s="489"/>
      <c r="AB21" s="490"/>
      <c r="AC21" s="491"/>
      <c r="AD21" s="489"/>
      <c r="AE21" s="489"/>
      <c r="AF21" s="169">
        <f>IF(H21&lt;&gt;0,(H21)-(J21+L21+N21+P21+R21+T21+V21+X21)+AF20,AF20)</f>
        <v>4536</v>
      </c>
      <c r="AG21" s="203"/>
      <c r="AH21" s="170"/>
      <c r="AI21" s="169">
        <f t="shared" si="3"/>
        <v>4536</v>
      </c>
      <c r="AJ21" s="203"/>
      <c r="AK21" s="170"/>
      <c r="AL21" s="169">
        <f>(H21+AC21+AL20)-(L21+N21+R21+T21+V21+X21)</f>
        <v>5590</v>
      </c>
      <c r="AM21" s="203"/>
      <c r="AN21" s="170"/>
      <c r="AO21" s="169">
        <f t="shared" si="5"/>
        <v>3917</v>
      </c>
      <c r="AP21" s="203"/>
      <c r="AQ21" s="170"/>
      <c r="AR21" s="169">
        <f t="shared" si="6"/>
        <v>4536</v>
      </c>
      <c r="AS21" s="203"/>
      <c r="AT21" s="170"/>
      <c r="AU21" s="492"/>
      <c r="AV21" s="493"/>
      <c r="AW21" s="493"/>
      <c r="AX21" s="493"/>
      <c r="AY21" s="493"/>
      <c r="AZ21" s="493"/>
      <c r="BA21" s="493"/>
      <c r="BB21" s="493"/>
      <c r="BC21" s="493"/>
      <c r="BD21" s="493"/>
      <c r="BE21" s="493"/>
      <c r="BF21" s="493"/>
      <c r="BG21" s="493"/>
      <c r="BH21" s="493"/>
      <c r="BI21" s="493"/>
      <c r="BJ21" s="493"/>
      <c r="BK21" s="493"/>
      <c r="BL21" s="493"/>
      <c r="BM21" s="493"/>
      <c r="BN21" s="493"/>
      <c r="BO21" s="493"/>
      <c r="BP21" s="494"/>
      <c r="BY21" s="375"/>
      <c r="BZ21" s="375"/>
      <c r="CA21" s="375"/>
      <c r="CB21" s="375"/>
      <c r="CC21" s="375"/>
      <c r="CD21" s="375"/>
      <c r="CE21" s="375"/>
      <c r="CF21" s="375"/>
      <c r="CG21" s="375"/>
      <c r="CH21" s="375"/>
      <c r="CI21" s="375"/>
      <c r="CJ21" s="375"/>
      <c r="CK21" s="375"/>
      <c r="CL21" s="375"/>
      <c r="CM21" s="375"/>
      <c r="CN21" s="375"/>
      <c r="CO21" s="375"/>
      <c r="CP21" s="375"/>
      <c r="CQ21" s="375"/>
      <c r="CR21" s="375"/>
      <c r="CS21" s="375"/>
    </row>
    <row r="22" spans="2:97" ht="12.75" customHeight="1" x14ac:dyDescent="0.2">
      <c r="B22" s="106"/>
      <c r="C22" s="106"/>
      <c r="E22" s="334" t="str">
        <f t="shared" si="0"/>
        <v/>
      </c>
      <c r="F22" s="335"/>
      <c r="G22" s="335"/>
      <c r="H22" s="328">
        <f t="shared" si="1"/>
        <v>0</v>
      </c>
      <c r="I22" s="215"/>
      <c r="J22" s="489"/>
      <c r="K22" s="490"/>
      <c r="L22" s="489"/>
      <c r="M22" s="490"/>
      <c r="N22" s="491"/>
      <c r="O22" s="490"/>
      <c r="P22" s="491"/>
      <c r="Q22" s="490"/>
      <c r="R22" s="491"/>
      <c r="S22" s="490"/>
      <c r="T22" s="491"/>
      <c r="U22" s="490"/>
      <c r="V22" s="491"/>
      <c r="W22" s="490"/>
      <c r="X22" s="491"/>
      <c r="Y22" s="490"/>
      <c r="Z22" s="491"/>
      <c r="AA22" s="489"/>
      <c r="AB22" s="490"/>
      <c r="AC22" s="491"/>
      <c r="AD22" s="489"/>
      <c r="AE22" s="489"/>
      <c r="AF22" s="169">
        <f t="shared" si="2"/>
        <v>4536</v>
      </c>
      <c r="AG22" s="203"/>
      <c r="AH22" s="170"/>
      <c r="AI22" s="169">
        <f t="shared" si="3"/>
        <v>4536</v>
      </c>
      <c r="AJ22" s="203"/>
      <c r="AK22" s="170"/>
      <c r="AL22" s="169">
        <f t="shared" si="4"/>
        <v>5590</v>
      </c>
      <c r="AM22" s="203"/>
      <c r="AN22" s="170"/>
      <c r="AO22" s="169">
        <f t="shared" si="5"/>
        <v>3917</v>
      </c>
      <c r="AP22" s="203"/>
      <c r="AQ22" s="170"/>
      <c r="AR22" s="169">
        <f t="shared" si="6"/>
        <v>4536</v>
      </c>
      <c r="AS22" s="203"/>
      <c r="AT22" s="170"/>
      <c r="AU22" s="492"/>
      <c r="AV22" s="493"/>
      <c r="AW22" s="493"/>
      <c r="AX22" s="493"/>
      <c r="AY22" s="493"/>
      <c r="AZ22" s="493"/>
      <c r="BA22" s="493"/>
      <c r="BB22" s="493"/>
      <c r="BC22" s="493"/>
      <c r="BD22" s="493"/>
      <c r="BE22" s="493"/>
      <c r="BF22" s="493"/>
      <c r="BG22" s="493"/>
      <c r="BH22" s="493"/>
      <c r="BI22" s="493"/>
      <c r="BJ22" s="493"/>
      <c r="BK22" s="493"/>
      <c r="BL22" s="493"/>
      <c r="BM22" s="493"/>
      <c r="BN22" s="493"/>
      <c r="BO22" s="493"/>
      <c r="BP22" s="494"/>
      <c r="BY22" s="375"/>
      <c r="BZ22" s="375"/>
      <c r="CA22" s="375"/>
      <c r="CB22" s="375"/>
      <c r="CC22" s="375"/>
      <c r="CD22" s="375"/>
      <c r="CE22" s="375"/>
      <c r="CF22" s="375"/>
      <c r="CG22" s="375"/>
      <c r="CH22" s="375"/>
      <c r="CI22" s="375"/>
      <c r="CJ22" s="375"/>
      <c r="CK22" s="375"/>
      <c r="CL22" s="375"/>
      <c r="CM22" s="375"/>
      <c r="CN22" s="375"/>
      <c r="CO22" s="375"/>
      <c r="CP22" s="375"/>
      <c r="CQ22" s="375"/>
      <c r="CR22" s="375"/>
      <c r="CS22" s="375"/>
    </row>
    <row r="23" spans="2:97" ht="12.75" customHeight="1" x14ac:dyDescent="0.2">
      <c r="B23" s="106"/>
      <c r="C23" s="106"/>
      <c r="E23" s="334" t="str">
        <f t="shared" si="0"/>
        <v/>
      </c>
      <c r="F23" s="335"/>
      <c r="G23" s="335"/>
      <c r="H23" s="328">
        <f t="shared" si="1"/>
        <v>0</v>
      </c>
      <c r="I23" s="215"/>
      <c r="J23" s="489"/>
      <c r="K23" s="490"/>
      <c r="L23" s="489"/>
      <c r="M23" s="490"/>
      <c r="N23" s="491"/>
      <c r="O23" s="490"/>
      <c r="P23" s="491"/>
      <c r="Q23" s="490"/>
      <c r="R23" s="491"/>
      <c r="S23" s="490"/>
      <c r="T23" s="491"/>
      <c r="U23" s="490"/>
      <c r="V23" s="491"/>
      <c r="W23" s="490"/>
      <c r="X23" s="491"/>
      <c r="Y23" s="490"/>
      <c r="Z23" s="491"/>
      <c r="AA23" s="489"/>
      <c r="AB23" s="490"/>
      <c r="AC23" s="491"/>
      <c r="AD23" s="489"/>
      <c r="AE23" s="489"/>
      <c r="AF23" s="169">
        <f t="shared" si="2"/>
        <v>4536</v>
      </c>
      <c r="AG23" s="203"/>
      <c r="AH23" s="170"/>
      <c r="AI23" s="169">
        <f t="shared" si="3"/>
        <v>4536</v>
      </c>
      <c r="AJ23" s="203"/>
      <c r="AK23" s="170"/>
      <c r="AL23" s="169">
        <f t="shared" si="4"/>
        <v>5590</v>
      </c>
      <c r="AM23" s="203"/>
      <c r="AN23" s="170"/>
      <c r="AO23" s="169">
        <f t="shared" si="5"/>
        <v>3917</v>
      </c>
      <c r="AP23" s="203"/>
      <c r="AQ23" s="170"/>
      <c r="AR23" s="169">
        <f t="shared" si="6"/>
        <v>4536</v>
      </c>
      <c r="AS23" s="203"/>
      <c r="AT23" s="170"/>
      <c r="AU23" s="492"/>
      <c r="AV23" s="493"/>
      <c r="AW23" s="493"/>
      <c r="AX23" s="493"/>
      <c r="AY23" s="493"/>
      <c r="AZ23" s="493"/>
      <c r="BA23" s="493"/>
      <c r="BB23" s="493"/>
      <c r="BC23" s="493"/>
      <c r="BD23" s="493"/>
      <c r="BE23" s="493"/>
      <c r="BF23" s="493"/>
      <c r="BG23" s="493"/>
      <c r="BH23" s="493"/>
      <c r="BI23" s="493"/>
      <c r="BJ23" s="493"/>
      <c r="BK23" s="493"/>
      <c r="BL23" s="493"/>
      <c r="BM23" s="493"/>
      <c r="BN23" s="493"/>
      <c r="BO23" s="493"/>
      <c r="BP23" s="494"/>
      <c r="BY23" s="375"/>
      <c r="BZ23" s="375"/>
      <c r="CA23" s="375"/>
      <c r="CB23" s="375"/>
      <c r="CC23" s="375"/>
      <c r="CD23" s="375"/>
      <c r="CE23" s="375"/>
      <c r="CF23" s="375"/>
      <c r="CG23" s="375"/>
      <c r="CH23" s="375"/>
      <c r="CI23" s="375"/>
      <c r="CJ23" s="375"/>
      <c r="CK23" s="375"/>
      <c r="CL23" s="375"/>
      <c r="CM23" s="375"/>
      <c r="CN23" s="375"/>
      <c r="CO23" s="375"/>
      <c r="CP23" s="375"/>
      <c r="CQ23" s="375"/>
      <c r="CR23" s="375"/>
      <c r="CS23" s="375"/>
    </row>
    <row r="24" spans="2:97" ht="12.75" customHeight="1" x14ac:dyDescent="0.2">
      <c r="B24" s="106"/>
      <c r="C24" s="106"/>
      <c r="E24" s="334" t="str">
        <f t="shared" si="0"/>
        <v/>
      </c>
      <c r="F24" s="335"/>
      <c r="G24" s="335"/>
      <c r="H24" s="328">
        <f t="shared" si="1"/>
        <v>0</v>
      </c>
      <c r="I24" s="215"/>
      <c r="J24" s="489"/>
      <c r="K24" s="490"/>
      <c r="L24" s="489"/>
      <c r="M24" s="490"/>
      <c r="N24" s="491"/>
      <c r="O24" s="490"/>
      <c r="P24" s="491"/>
      <c r="Q24" s="490"/>
      <c r="R24" s="491"/>
      <c r="S24" s="490"/>
      <c r="T24" s="491"/>
      <c r="U24" s="490"/>
      <c r="V24" s="491"/>
      <c r="W24" s="490"/>
      <c r="X24" s="491"/>
      <c r="Y24" s="490"/>
      <c r="Z24" s="491"/>
      <c r="AA24" s="489"/>
      <c r="AB24" s="490"/>
      <c r="AC24" s="491"/>
      <c r="AD24" s="489"/>
      <c r="AE24" s="489"/>
      <c r="AF24" s="169">
        <f t="shared" si="2"/>
        <v>4536</v>
      </c>
      <c r="AG24" s="203"/>
      <c r="AH24" s="170"/>
      <c r="AI24" s="169">
        <f t="shared" si="3"/>
        <v>4536</v>
      </c>
      <c r="AJ24" s="203"/>
      <c r="AK24" s="170"/>
      <c r="AL24" s="169">
        <f t="shared" si="4"/>
        <v>5590</v>
      </c>
      <c r="AM24" s="203"/>
      <c r="AN24" s="170"/>
      <c r="AO24" s="169">
        <f t="shared" si="5"/>
        <v>3917</v>
      </c>
      <c r="AP24" s="203"/>
      <c r="AQ24" s="170"/>
      <c r="AR24" s="169">
        <f t="shared" si="6"/>
        <v>4536</v>
      </c>
      <c r="AS24" s="203"/>
      <c r="AT24" s="170"/>
      <c r="AU24" s="492"/>
      <c r="AV24" s="493"/>
      <c r="AW24" s="493"/>
      <c r="AX24" s="493"/>
      <c r="AY24" s="493"/>
      <c r="AZ24" s="493"/>
      <c r="BA24" s="493"/>
      <c r="BB24" s="493"/>
      <c r="BC24" s="493"/>
      <c r="BD24" s="493"/>
      <c r="BE24" s="493"/>
      <c r="BF24" s="493"/>
      <c r="BG24" s="493"/>
      <c r="BH24" s="493"/>
      <c r="BI24" s="493"/>
      <c r="BJ24" s="493"/>
      <c r="BK24" s="493"/>
      <c r="BL24" s="493"/>
      <c r="BM24" s="493"/>
      <c r="BN24" s="493"/>
      <c r="BO24" s="493"/>
      <c r="BP24" s="494"/>
      <c r="BY24" s="375"/>
      <c r="BZ24" s="375"/>
      <c r="CA24" s="375"/>
      <c r="CB24" s="375"/>
      <c r="CC24" s="375"/>
      <c r="CD24" s="375"/>
      <c r="CE24" s="375"/>
      <c r="CF24" s="375"/>
      <c r="CG24" s="375"/>
      <c r="CH24" s="375"/>
      <c r="CI24" s="375"/>
      <c r="CJ24" s="375"/>
      <c r="CK24" s="375"/>
      <c r="CL24" s="375"/>
      <c r="CM24" s="375"/>
      <c r="CN24" s="375"/>
      <c r="CO24" s="375"/>
      <c r="CP24" s="375"/>
      <c r="CQ24" s="375"/>
      <c r="CR24" s="375"/>
      <c r="CS24" s="375"/>
    </row>
    <row r="25" spans="2:97" ht="12.75" customHeight="1" x14ac:dyDescent="0.2">
      <c r="B25" s="106"/>
      <c r="C25" s="106"/>
      <c r="E25" s="334" t="str">
        <f t="shared" si="0"/>
        <v/>
      </c>
      <c r="F25" s="335"/>
      <c r="G25" s="335"/>
      <c r="H25" s="328">
        <f t="shared" si="1"/>
        <v>0</v>
      </c>
      <c r="I25" s="215"/>
      <c r="J25" s="489"/>
      <c r="K25" s="490"/>
      <c r="L25" s="489"/>
      <c r="M25" s="490"/>
      <c r="N25" s="491"/>
      <c r="O25" s="490"/>
      <c r="P25" s="491"/>
      <c r="Q25" s="490"/>
      <c r="R25" s="491"/>
      <c r="S25" s="490"/>
      <c r="T25" s="491"/>
      <c r="U25" s="490"/>
      <c r="V25" s="491"/>
      <c r="W25" s="490"/>
      <c r="X25" s="491"/>
      <c r="Y25" s="490"/>
      <c r="Z25" s="491"/>
      <c r="AA25" s="489"/>
      <c r="AB25" s="490"/>
      <c r="AC25" s="491"/>
      <c r="AD25" s="489"/>
      <c r="AE25" s="489"/>
      <c r="AF25" s="169">
        <f t="shared" si="2"/>
        <v>4536</v>
      </c>
      <c r="AG25" s="203"/>
      <c r="AH25" s="170"/>
      <c r="AI25" s="169">
        <f t="shared" si="3"/>
        <v>4536</v>
      </c>
      <c r="AJ25" s="203"/>
      <c r="AK25" s="170"/>
      <c r="AL25" s="169">
        <f t="shared" si="4"/>
        <v>5590</v>
      </c>
      <c r="AM25" s="203"/>
      <c r="AN25" s="170"/>
      <c r="AO25" s="169">
        <f t="shared" si="5"/>
        <v>3917</v>
      </c>
      <c r="AP25" s="203"/>
      <c r="AQ25" s="170"/>
      <c r="AR25" s="169">
        <f t="shared" ref="AR25:AR36" si="7">AF25</f>
        <v>4536</v>
      </c>
      <c r="AS25" s="203"/>
      <c r="AT25" s="170"/>
      <c r="AU25" s="492"/>
      <c r="AV25" s="493"/>
      <c r="AW25" s="493"/>
      <c r="AX25" s="493"/>
      <c r="AY25" s="493"/>
      <c r="AZ25" s="493"/>
      <c r="BA25" s="493"/>
      <c r="BB25" s="493"/>
      <c r="BC25" s="493"/>
      <c r="BD25" s="493"/>
      <c r="BE25" s="493"/>
      <c r="BF25" s="493"/>
      <c r="BG25" s="493"/>
      <c r="BH25" s="493"/>
      <c r="BI25" s="493"/>
      <c r="BJ25" s="493"/>
      <c r="BK25" s="493"/>
      <c r="BL25" s="493"/>
      <c r="BM25" s="493"/>
      <c r="BN25" s="493"/>
      <c r="BO25" s="493"/>
      <c r="BP25" s="494"/>
      <c r="BY25" s="375"/>
      <c r="BZ25" s="375"/>
      <c r="CA25" s="375"/>
      <c r="CB25" s="375"/>
      <c r="CC25" s="375"/>
      <c r="CD25" s="375"/>
      <c r="CE25" s="375"/>
      <c r="CF25" s="375"/>
      <c r="CG25" s="375"/>
      <c r="CH25" s="375"/>
      <c r="CI25" s="375"/>
      <c r="CJ25" s="375"/>
      <c r="CK25" s="375"/>
      <c r="CL25" s="375"/>
      <c r="CM25" s="375"/>
      <c r="CN25" s="375"/>
      <c r="CO25" s="375"/>
      <c r="CP25" s="375"/>
      <c r="CQ25" s="375"/>
      <c r="CR25" s="375"/>
      <c r="CS25" s="375"/>
    </row>
    <row r="26" spans="2:97" ht="12.75" customHeight="1" x14ac:dyDescent="0.2">
      <c r="B26" s="106"/>
      <c r="C26" s="106"/>
      <c r="E26" s="334" t="str">
        <f t="shared" si="0"/>
        <v/>
      </c>
      <c r="F26" s="335"/>
      <c r="G26" s="335"/>
      <c r="H26" s="328">
        <f t="shared" si="1"/>
        <v>0</v>
      </c>
      <c r="I26" s="215"/>
      <c r="J26" s="489"/>
      <c r="K26" s="490"/>
      <c r="L26" s="489"/>
      <c r="M26" s="490"/>
      <c r="N26" s="491"/>
      <c r="O26" s="490"/>
      <c r="P26" s="491"/>
      <c r="Q26" s="490"/>
      <c r="R26" s="491"/>
      <c r="S26" s="490"/>
      <c r="T26" s="491"/>
      <c r="U26" s="490"/>
      <c r="V26" s="491"/>
      <c r="W26" s="490"/>
      <c r="X26" s="491"/>
      <c r="Y26" s="490"/>
      <c r="Z26" s="491"/>
      <c r="AA26" s="489"/>
      <c r="AB26" s="490"/>
      <c r="AC26" s="491"/>
      <c r="AD26" s="489"/>
      <c r="AE26" s="489"/>
      <c r="AF26" s="169">
        <f t="shared" si="2"/>
        <v>4536</v>
      </c>
      <c r="AG26" s="203"/>
      <c r="AH26" s="170"/>
      <c r="AI26" s="169">
        <f t="shared" si="3"/>
        <v>4536</v>
      </c>
      <c r="AJ26" s="203"/>
      <c r="AK26" s="170"/>
      <c r="AL26" s="169">
        <f t="shared" si="4"/>
        <v>5590</v>
      </c>
      <c r="AM26" s="203"/>
      <c r="AN26" s="170"/>
      <c r="AO26" s="169">
        <f t="shared" si="5"/>
        <v>3917</v>
      </c>
      <c r="AP26" s="203"/>
      <c r="AQ26" s="170"/>
      <c r="AR26" s="169">
        <f t="shared" si="7"/>
        <v>4536</v>
      </c>
      <c r="AS26" s="203"/>
      <c r="AT26" s="170"/>
      <c r="AU26" s="492"/>
      <c r="AV26" s="493"/>
      <c r="AW26" s="493"/>
      <c r="AX26" s="493"/>
      <c r="AY26" s="493"/>
      <c r="AZ26" s="493"/>
      <c r="BA26" s="493"/>
      <c r="BB26" s="493"/>
      <c r="BC26" s="493"/>
      <c r="BD26" s="493"/>
      <c r="BE26" s="493"/>
      <c r="BF26" s="493"/>
      <c r="BG26" s="493"/>
      <c r="BH26" s="493"/>
      <c r="BI26" s="493"/>
      <c r="BJ26" s="493"/>
      <c r="BK26" s="493"/>
      <c r="BL26" s="493"/>
      <c r="BM26" s="493"/>
      <c r="BN26" s="493"/>
      <c r="BO26" s="493"/>
      <c r="BP26" s="494"/>
      <c r="BY26" s="375"/>
      <c r="BZ26" s="375"/>
      <c r="CA26" s="375"/>
      <c r="CB26" s="375"/>
      <c r="CC26" s="375"/>
      <c r="CD26" s="375"/>
      <c r="CE26" s="375"/>
      <c r="CF26" s="375"/>
      <c r="CG26" s="375"/>
      <c r="CH26" s="375"/>
      <c r="CI26" s="375"/>
      <c r="CJ26" s="375"/>
      <c r="CK26" s="375"/>
      <c r="CL26" s="375"/>
      <c r="CM26" s="375"/>
      <c r="CN26" s="375"/>
      <c r="CO26" s="375"/>
      <c r="CP26" s="375"/>
      <c r="CQ26" s="375"/>
      <c r="CR26" s="375"/>
      <c r="CS26" s="375"/>
    </row>
    <row r="27" spans="2:97" ht="12.75" customHeight="1" x14ac:dyDescent="0.2">
      <c r="B27" s="106"/>
      <c r="C27" s="106"/>
      <c r="E27" s="334" t="str">
        <f t="shared" si="0"/>
        <v/>
      </c>
      <c r="F27" s="335"/>
      <c r="G27" s="335"/>
      <c r="H27" s="328">
        <f t="shared" si="1"/>
        <v>0</v>
      </c>
      <c r="I27" s="215"/>
      <c r="J27" s="489"/>
      <c r="K27" s="490"/>
      <c r="L27" s="489"/>
      <c r="M27" s="490"/>
      <c r="N27" s="491"/>
      <c r="O27" s="490"/>
      <c r="P27" s="491"/>
      <c r="Q27" s="490"/>
      <c r="R27" s="491"/>
      <c r="S27" s="490"/>
      <c r="T27" s="491"/>
      <c r="U27" s="490"/>
      <c r="V27" s="491"/>
      <c r="W27" s="490"/>
      <c r="X27" s="491"/>
      <c r="Y27" s="489"/>
      <c r="Z27" s="491"/>
      <c r="AA27" s="489"/>
      <c r="AB27" s="490"/>
      <c r="AC27" s="491"/>
      <c r="AD27" s="489"/>
      <c r="AE27" s="489"/>
      <c r="AF27" s="169">
        <f t="shared" si="2"/>
        <v>4536</v>
      </c>
      <c r="AG27" s="203"/>
      <c r="AH27" s="170"/>
      <c r="AI27" s="169">
        <f t="shared" si="3"/>
        <v>4536</v>
      </c>
      <c r="AJ27" s="203"/>
      <c r="AK27" s="170"/>
      <c r="AL27" s="169">
        <f t="shared" si="4"/>
        <v>5590</v>
      </c>
      <c r="AM27" s="203"/>
      <c r="AN27" s="170"/>
      <c r="AO27" s="169">
        <f t="shared" si="5"/>
        <v>3917</v>
      </c>
      <c r="AP27" s="203"/>
      <c r="AQ27" s="170"/>
      <c r="AR27" s="169">
        <f t="shared" si="7"/>
        <v>4536</v>
      </c>
      <c r="AS27" s="203"/>
      <c r="AT27" s="170"/>
      <c r="AU27" s="492"/>
      <c r="AV27" s="493"/>
      <c r="AW27" s="493"/>
      <c r="AX27" s="493"/>
      <c r="AY27" s="493"/>
      <c r="AZ27" s="493"/>
      <c r="BA27" s="493"/>
      <c r="BB27" s="493"/>
      <c r="BC27" s="493"/>
      <c r="BD27" s="493"/>
      <c r="BE27" s="493"/>
      <c r="BF27" s="493"/>
      <c r="BG27" s="493"/>
      <c r="BH27" s="493"/>
      <c r="BI27" s="493"/>
      <c r="BJ27" s="493"/>
      <c r="BK27" s="493"/>
      <c r="BL27" s="493"/>
      <c r="BM27" s="493"/>
      <c r="BN27" s="493"/>
      <c r="BO27" s="493"/>
      <c r="BP27" s="494"/>
    </row>
    <row r="28" spans="2:97" ht="12.75" customHeight="1" x14ac:dyDescent="0.2">
      <c r="B28" s="106"/>
      <c r="C28" s="106"/>
      <c r="E28" s="334" t="str">
        <f t="shared" si="0"/>
        <v/>
      </c>
      <c r="F28" s="335"/>
      <c r="G28" s="335"/>
      <c r="H28" s="328">
        <f t="shared" si="1"/>
        <v>0</v>
      </c>
      <c r="I28" s="215"/>
      <c r="J28" s="489"/>
      <c r="K28" s="490"/>
      <c r="L28" s="489"/>
      <c r="M28" s="490"/>
      <c r="N28" s="491"/>
      <c r="O28" s="490"/>
      <c r="P28" s="491"/>
      <c r="Q28" s="490"/>
      <c r="R28" s="491"/>
      <c r="S28" s="490"/>
      <c r="T28" s="491"/>
      <c r="U28" s="490"/>
      <c r="V28" s="491"/>
      <c r="W28" s="490"/>
      <c r="X28" s="491"/>
      <c r="Y28" s="489"/>
      <c r="Z28" s="491"/>
      <c r="AA28" s="489"/>
      <c r="AB28" s="490"/>
      <c r="AC28" s="491"/>
      <c r="AD28" s="489"/>
      <c r="AE28" s="489"/>
      <c r="AF28" s="169">
        <f t="shared" si="2"/>
        <v>4536</v>
      </c>
      <c r="AG28" s="203"/>
      <c r="AH28" s="170"/>
      <c r="AI28" s="169">
        <f t="shared" si="3"/>
        <v>4536</v>
      </c>
      <c r="AJ28" s="203"/>
      <c r="AK28" s="170"/>
      <c r="AL28" s="169">
        <f t="shared" si="4"/>
        <v>5590</v>
      </c>
      <c r="AM28" s="203"/>
      <c r="AN28" s="170"/>
      <c r="AO28" s="169">
        <f t="shared" si="5"/>
        <v>3917</v>
      </c>
      <c r="AP28" s="203"/>
      <c r="AQ28" s="170"/>
      <c r="AR28" s="169">
        <f t="shared" si="7"/>
        <v>4536</v>
      </c>
      <c r="AS28" s="203"/>
      <c r="AT28" s="170"/>
      <c r="AU28" s="492"/>
      <c r="AV28" s="493"/>
      <c r="AW28" s="493"/>
      <c r="AX28" s="493"/>
      <c r="AY28" s="493"/>
      <c r="AZ28" s="493"/>
      <c r="BA28" s="493"/>
      <c r="BB28" s="493"/>
      <c r="BC28" s="493"/>
      <c r="BD28" s="493"/>
      <c r="BE28" s="493"/>
      <c r="BF28" s="493"/>
      <c r="BG28" s="493"/>
      <c r="BH28" s="493"/>
      <c r="BI28" s="493"/>
      <c r="BJ28" s="493"/>
      <c r="BK28" s="493"/>
      <c r="BL28" s="493"/>
      <c r="BM28" s="493"/>
      <c r="BN28" s="493"/>
      <c r="BO28" s="493"/>
      <c r="BP28" s="494"/>
    </row>
    <row r="29" spans="2:97" ht="12.75" customHeight="1" x14ac:dyDescent="0.2">
      <c r="B29" s="106"/>
      <c r="C29" s="106"/>
      <c r="E29" s="334" t="str">
        <f t="shared" si="0"/>
        <v/>
      </c>
      <c r="F29" s="335"/>
      <c r="G29" s="335"/>
      <c r="H29" s="328">
        <f t="shared" si="1"/>
        <v>0</v>
      </c>
      <c r="I29" s="215"/>
      <c r="J29" s="489"/>
      <c r="K29" s="490"/>
      <c r="L29" s="489"/>
      <c r="M29" s="490"/>
      <c r="N29" s="491"/>
      <c r="O29" s="490"/>
      <c r="P29" s="491"/>
      <c r="Q29" s="490"/>
      <c r="R29" s="491"/>
      <c r="S29" s="490"/>
      <c r="T29" s="491"/>
      <c r="U29" s="490"/>
      <c r="V29" s="491"/>
      <c r="W29" s="490"/>
      <c r="X29" s="491"/>
      <c r="Y29" s="490"/>
      <c r="Z29" s="491"/>
      <c r="AA29" s="489"/>
      <c r="AB29" s="490"/>
      <c r="AC29" s="491"/>
      <c r="AD29" s="489"/>
      <c r="AE29" s="489"/>
      <c r="AF29" s="169">
        <f t="shared" si="2"/>
        <v>4536</v>
      </c>
      <c r="AG29" s="203"/>
      <c r="AH29" s="170"/>
      <c r="AI29" s="169">
        <f t="shared" si="3"/>
        <v>4536</v>
      </c>
      <c r="AJ29" s="203"/>
      <c r="AK29" s="170"/>
      <c r="AL29" s="169">
        <f t="shared" si="4"/>
        <v>5590</v>
      </c>
      <c r="AM29" s="203"/>
      <c r="AN29" s="170"/>
      <c r="AO29" s="169">
        <f t="shared" si="5"/>
        <v>3917</v>
      </c>
      <c r="AP29" s="203"/>
      <c r="AQ29" s="170"/>
      <c r="AR29" s="169">
        <f t="shared" si="7"/>
        <v>4536</v>
      </c>
      <c r="AS29" s="203"/>
      <c r="AT29" s="170"/>
      <c r="AU29" s="492"/>
      <c r="AV29" s="493"/>
      <c r="AW29" s="493"/>
      <c r="AX29" s="493"/>
      <c r="AY29" s="493"/>
      <c r="AZ29" s="493"/>
      <c r="BA29" s="493"/>
      <c r="BB29" s="493"/>
      <c r="BC29" s="493"/>
      <c r="BD29" s="493"/>
      <c r="BE29" s="493"/>
      <c r="BF29" s="493"/>
      <c r="BG29" s="493"/>
      <c r="BH29" s="493"/>
      <c r="BI29" s="493"/>
      <c r="BJ29" s="493"/>
      <c r="BK29" s="493"/>
      <c r="BL29" s="493"/>
      <c r="BM29" s="493"/>
      <c r="BN29" s="493"/>
      <c r="BO29" s="493"/>
      <c r="BP29" s="494"/>
    </row>
    <row r="30" spans="2:97" ht="12.75" customHeight="1" x14ac:dyDescent="0.2">
      <c r="B30" s="106"/>
      <c r="C30" s="106"/>
      <c r="E30" s="334" t="str">
        <f t="shared" si="0"/>
        <v/>
      </c>
      <c r="F30" s="335"/>
      <c r="G30" s="335"/>
      <c r="H30" s="328">
        <f t="shared" si="1"/>
        <v>0</v>
      </c>
      <c r="I30" s="215"/>
      <c r="J30" s="489"/>
      <c r="K30" s="490"/>
      <c r="L30" s="489"/>
      <c r="M30" s="490"/>
      <c r="N30" s="491"/>
      <c r="O30" s="490"/>
      <c r="P30" s="491"/>
      <c r="Q30" s="490"/>
      <c r="R30" s="491"/>
      <c r="S30" s="490"/>
      <c r="T30" s="491"/>
      <c r="U30" s="490"/>
      <c r="V30" s="491"/>
      <c r="W30" s="490"/>
      <c r="X30" s="491"/>
      <c r="Y30" s="490"/>
      <c r="Z30" s="491"/>
      <c r="AA30" s="489"/>
      <c r="AB30" s="490"/>
      <c r="AC30" s="491"/>
      <c r="AD30" s="489"/>
      <c r="AE30" s="489"/>
      <c r="AF30" s="169">
        <f t="shared" si="2"/>
        <v>4536</v>
      </c>
      <c r="AG30" s="203"/>
      <c r="AH30" s="170"/>
      <c r="AI30" s="169">
        <f t="shared" si="3"/>
        <v>4536</v>
      </c>
      <c r="AJ30" s="203"/>
      <c r="AK30" s="170"/>
      <c r="AL30" s="169">
        <f t="shared" si="4"/>
        <v>5590</v>
      </c>
      <c r="AM30" s="203"/>
      <c r="AN30" s="170"/>
      <c r="AO30" s="169">
        <f t="shared" si="5"/>
        <v>3917</v>
      </c>
      <c r="AP30" s="203"/>
      <c r="AQ30" s="170"/>
      <c r="AR30" s="169">
        <f t="shared" si="7"/>
        <v>4536</v>
      </c>
      <c r="AS30" s="203"/>
      <c r="AT30" s="170"/>
      <c r="AU30" s="492"/>
      <c r="AV30" s="493"/>
      <c r="AW30" s="493"/>
      <c r="AX30" s="493"/>
      <c r="AY30" s="493"/>
      <c r="AZ30" s="493"/>
      <c r="BA30" s="493"/>
      <c r="BB30" s="493"/>
      <c r="BC30" s="493"/>
      <c r="BD30" s="493"/>
      <c r="BE30" s="493"/>
      <c r="BF30" s="493"/>
      <c r="BG30" s="493"/>
      <c r="BH30" s="493"/>
      <c r="BI30" s="493"/>
      <c r="BJ30" s="493"/>
      <c r="BK30" s="493"/>
      <c r="BL30" s="493"/>
      <c r="BM30" s="493"/>
      <c r="BN30" s="493"/>
      <c r="BO30" s="493"/>
      <c r="BP30" s="494"/>
    </row>
    <row r="31" spans="2:97" ht="12.75" customHeight="1" x14ac:dyDescent="0.2">
      <c r="B31" s="106"/>
      <c r="C31" s="106"/>
      <c r="E31" s="334" t="str">
        <f t="shared" si="0"/>
        <v/>
      </c>
      <c r="F31" s="335"/>
      <c r="G31" s="335"/>
      <c r="H31" s="328">
        <f t="shared" si="1"/>
        <v>0</v>
      </c>
      <c r="I31" s="215"/>
      <c r="J31" s="489"/>
      <c r="K31" s="490"/>
      <c r="L31" s="489"/>
      <c r="M31" s="490"/>
      <c r="N31" s="491"/>
      <c r="O31" s="490"/>
      <c r="P31" s="491"/>
      <c r="Q31" s="490"/>
      <c r="R31" s="491"/>
      <c r="S31" s="490"/>
      <c r="T31" s="491"/>
      <c r="U31" s="490"/>
      <c r="V31" s="491"/>
      <c r="W31" s="490"/>
      <c r="X31" s="491"/>
      <c r="Y31" s="490"/>
      <c r="Z31" s="491"/>
      <c r="AA31" s="489"/>
      <c r="AB31" s="490"/>
      <c r="AC31" s="491"/>
      <c r="AD31" s="489"/>
      <c r="AE31" s="489"/>
      <c r="AF31" s="169">
        <f t="shared" si="2"/>
        <v>4536</v>
      </c>
      <c r="AG31" s="203"/>
      <c r="AH31" s="170"/>
      <c r="AI31" s="169">
        <f t="shared" si="3"/>
        <v>4536</v>
      </c>
      <c r="AJ31" s="203"/>
      <c r="AK31" s="170"/>
      <c r="AL31" s="169">
        <f t="shared" si="4"/>
        <v>5590</v>
      </c>
      <c r="AM31" s="203"/>
      <c r="AN31" s="170"/>
      <c r="AO31" s="169">
        <f t="shared" si="5"/>
        <v>3917</v>
      </c>
      <c r="AP31" s="203"/>
      <c r="AQ31" s="170"/>
      <c r="AR31" s="169">
        <f t="shared" si="7"/>
        <v>4536</v>
      </c>
      <c r="AS31" s="203"/>
      <c r="AT31" s="170"/>
      <c r="AU31" s="492"/>
      <c r="AV31" s="493"/>
      <c r="AW31" s="493"/>
      <c r="AX31" s="493"/>
      <c r="AY31" s="493"/>
      <c r="AZ31" s="493"/>
      <c r="BA31" s="493"/>
      <c r="BB31" s="493"/>
      <c r="BC31" s="493"/>
      <c r="BD31" s="493"/>
      <c r="BE31" s="493"/>
      <c r="BF31" s="493"/>
      <c r="BG31" s="493"/>
      <c r="BH31" s="493"/>
      <c r="BI31" s="493"/>
      <c r="BJ31" s="493"/>
      <c r="BK31" s="493"/>
      <c r="BL31" s="493"/>
      <c r="BM31" s="493"/>
      <c r="BN31" s="493"/>
      <c r="BO31" s="493"/>
      <c r="BP31" s="494"/>
    </row>
    <row r="32" spans="2:97" ht="12.75" customHeight="1" x14ac:dyDescent="0.2">
      <c r="B32" s="106"/>
      <c r="C32" s="106"/>
      <c r="E32" s="334" t="str">
        <f t="shared" si="0"/>
        <v/>
      </c>
      <c r="F32" s="335"/>
      <c r="G32" s="335"/>
      <c r="H32" s="328">
        <f t="shared" si="1"/>
        <v>0</v>
      </c>
      <c r="I32" s="215"/>
      <c r="J32" s="489"/>
      <c r="K32" s="490"/>
      <c r="L32" s="489"/>
      <c r="M32" s="490"/>
      <c r="N32" s="491"/>
      <c r="O32" s="490"/>
      <c r="P32" s="491"/>
      <c r="Q32" s="490"/>
      <c r="R32" s="491"/>
      <c r="S32" s="490"/>
      <c r="T32" s="491"/>
      <c r="U32" s="490"/>
      <c r="V32" s="491"/>
      <c r="W32" s="490"/>
      <c r="X32" s="491"/>
      <c r="Y32" s="490"/>
      <c r="Z32" s="491"/>
      <c r="AA32" s="489"/>
      <c r="AB32" s="490"/>
      <c r="AC32" s="491"/>
      <c r="AD32" s="489"/>
      <c r="AE32" s="489"/>
      <c r="AF32" s="169">
        <f t="shared" si="2"/>
        <v>4536</v>
      </c>
      <c r="AG32" s="203"/>
      <c r="AH32" s="170"/>
      <c r="AI32" s="169">
        <f t="shared" si="3"/>
        <v>4536</v>
      </c>
      <c r="AJ32" s="203"/>
      <c r="AK32" s="170"/>
      <c r="AL32" s="169">
        <f t="shared" si="4"/>
        <v>5590</v>
      </c>
      <c r="AM32" s="203"/>
      <c r="AN32" s="170"/>
      <c r="AO32" s="169">
        <f t="shared" si="5"/>
        <v>3917</v>
      </c>
      <c r="AP32" s="203"/>
      <c r="AQ32" s="170"/>
      <c r="AR32" s="169">
        <f t="shared" si="7"/>
        <v>4536</v>
      </c>
      <c r="AS32" s="203"/>
      <c r="AT32" s="170"/>
      <c r="AU32" s="492"/>
      <c r="AV32" s="493"/>
      <c r="AW32" s="493"/>
      <c r="AX32" s="493"/>
      <c r="AY32" s="493"/>
      <c r="AZ32" s="493"/>
      <c r="BA32" s="493"/>
      <c r="BB32" s="493"/>
      <c r="BC32" s="493"/>
      <c r="BD32" s="493"/>
      <c r="BE32" s="493"/>
      <c r="BF32" s="493"/>
      <c r="BG32" s="493"/>
      <c r="BH32" s="493"/>
      <c r="BI32" s="493"/>
      <c r="BJ32" s="493"/>
      <c r="BK32" s="493"/>
      <c r="BL32" s="493"/>
      <c r="BM32" s="493"/>
      <c r="BN32" s="493"/>
      <c r="BO32" s="493"/>
      <c r="BP32" s="494"/>
    </row>
    <row r="33" spans="2:68" ht="12.75" customHeight="1" x14ac:dyDescent="0.2">
      <c r="B33" s="106"/>
      <c r="C33" s="106"/>
      <c r="E33" s="334" t="str">
        <f t="shared" si="0"/>
        <v/>
      </c>
      <c r="F33" s="335"/>
      <c r="G33" s="335"/>
      <c r="H33" s="328">
        <f t="shared" si="1"/>
        <v>0</v>
      </c>
      <c r="I33" s="215"/>
      <c r="J33" s="489"/>
      <c r="K33" s="490"/>
      <c r="L33" s="489"/>
      <c r="M33" s="490"/>
      <c r="N33" s="491"/>
      <c r="O33" s="490"/>
      <c r="P33" s="491"/>
      <c r="Q33" s="490"/>
      <c r="R33" s="491"/>
      <c r="S33" s="490"/>
      <c r="T33" s="491"/>
      <c r="U33" s="490"/>
      <c r="V33" s="491"/>
      <c r="W33" s="490"/>
      <c r="X33" s="491"/>
      <c r="Y33" s="490"/>
      <c r="Z33" s="491"/>
      <c r="AA33" s="489"/>
      <c r="AB33" s="490"/>
      <c r="AC33" s="491"/>
      <c r="AD33" s="489"/>
      <c r="AE33" s="489"/>
      <c r="AF33" s="169">
        <f t="shared" si="2"/>
        <v>4536</v>
      </c>
      <c r="AG33" s="203"/>
      <c r="AH33" s="170"/>
      <c r="AI33" s="169">
        <f t="shared" si="3"/>
        <v>4536</v>
      </c>
      <c r="AJ33" s="203"/>
      <c r="AK33" s="170"/>
      <c r="AL33" s="169">
        <f t="shared" si="4"/>
        <v>5590</v>
      </c>
      <c r="AM33" s="203"/>
      <c r="AN33" s="170"/>
      <c r="AO33" s="169">
        <f t="shared" si="5"/>
        <v>3917</v>
      </c>
      <c r="AP33" s="203"/>
      <c r="AQ33" s="170"/>
      <c r="AR33" s="169">
        <f t="shared" si="7"/>
        <v>4536</v>
      </c>
      <c r="AS33" s="203"/>
      <c r="AT33" s="170"/>
      <c r="AU33" s="492"/>
      <c r="AV33" s="493"/>
      <c r="AW33" s="493"/>
      <c r="AX33" s="493"/>
      <c r="AY33" s="493"/>
      <c r="AZ33" s="493"/>
      <c r="BA33" s="493"/>
      <c r="BB33" s="493"/>
      <c r="BC33" s="493"/>
      <c r="BD33" s="493"/>
      <c r="BE33" s="493"/>
      <c r="BF33" s="493"/>
      <c r="BG33" s="493"/>
      <c r="BH33" s="493"/>
      <c r="BI33" s="493"/>
      <c r="BJ33" s="493"/>
      <c r="BK33" s="493"/>
      <c r="BL33" s="493"/>
      <c r="BM33" s="493"/>
      <c r="BN33" s="493"/>
      <c r="BO33" s="493"/>
      <c r="BP33" s="494"/>
    </row>
    <row r="34" spans="2:68" ht="12.75" customHeight="1" x14ac:dyDescent="0.2">
      <c r="B34" s="106"/>
      <c r="C34" s="106"/>
      <c r="E34" s="334" t="str">
        <f t="shared" si="0"/>
        <v/>
      </c>
      <c r="F34" s="335"/>
      <c r="G34" s="335"/>
      <c r="H34" s="328">
        <f t="shared" si="1"/>
        <v>0</v>
      </c>
      <c r="I34" s="215"/>
      <c r="J34" s="489"/>
      <c r="K34" s="490"/>
      <c r="L34" s="489"/>
      <c r="M34" s="490"/>
      <c r="N34" s="491"/>
      <c r="O34" s="490"/>
      <c r="P34" s="491"/>
      <c r="Q34" s="490"/>
      <c r="R34" s="491"/>
      <c r="S34" s="490"/>
      <c r="T34" s="491"/>
      <c r="U34" s="490"/>
      <c r="V34" s="491"/>
      <c r="W34" s="490"/>
      <c r="X34" s="491"/>
      <c r="Y34" s="490"/>
      <c r="Z34" s="491"/>
      <c r="AA34" s="489"/>
      <c r="AB34" s="490"/>
      <c r="AC34" s="491"/>
      <c r="AD34" s="489"/>
      <c r="AE34" s="489"/>
      <c r="AF34" s="169">
        <f t="shared" si="2"/>
        <v>4536</v>
      </c>
      <c r="AG34" s="203"/>
      <c r="AH34" s="170"/>
      <c r="AI34" s="169">
        <f t="shared" si="3"/>
        <v>4536</v>
      </c>
      <c r="AJ34" s="203"/>
      <c r="AK34" s="170"/>
      <c r="AL34" s="169">
        <f t="shared" si="4"/>
        <v>5590</v>
      </c>
      <c r="AM34" s="203"/>
      <c r="AN34" s="170"/>
      <c r="AO34" s="169">
        <f t="shared" si="5"/>
        <v>3917</v>
      </c>
      <c r="AP34" s="203"/>
      <c r="AQ34" s="170"/>
      <c r="AR34" s="169">
        <f t="shared" si="7"/>
        <v>4536</v>
      </c>
      <c r="AS34" s="203"/>
      <c r="AT34" s="170"/>
      <c r="AU34" s="492"/>
      <c r="AV34" s="493"/>
      <c r="AW34" s="493"/>
      <c r="AX34" s="493"/>
      <c r="AY34" s="493"/>
      <c r="AZ34" s="493"/>
      <c r="BA34" s="493"/>
      <c r="BB34" s="493"/>
      <c r="BC34" s="493"/>
      <c r="BD34" s="493"/>
      <c r="BE34" s="493"/>
      <c r="BF34" s="493"/>
      <c r="BG34" s="493"/>
      <c r="BH34" s="493"/>
      <c r="BI34" s="493"/>
      <c r="BJ34" s="493"/>
      <c r="BK34" s="493"/>
      <c r="BL34" s="493"/>
      <c r="BM34" s="493"/>
      <c r="BN34" s="493"/>
      <c r="BO34" s="493"/>
      <c r="BP34" s="494"/>
    </row>
    <row r="35" spans="2:68" ht="12.75" customHeight="1" x14ac:dyDescent="0.2">
      <c r="B35" s="106"/>
      <c r="C35" s="106"/>
      <c r="E35" s="334" t="str">
        <f t="shared" si="0"/>
        <v/>
      </c>
      <c r="F35" s="335"/>
      <c r="G35" s="335"/>
      <c r="H35" s="328">
        <f t="shared" si="1"/>
        <v>0</v>
      </c>
      <c r="I35" s="215"/>
      <c r="J35" s="489"/>
      <c r="K35" s="490"/>
      <c r="L35" s="489"/>
      <c r="M35" s="490"/>
      <c r="N35" s="491"/>
      <c r="O35" s="490"/>
      <c r="P35" s="491"/>
      <c r="Q35" s="490"/>
      <c r="R35" s="491"/>
      <c r="S35" s="490"/>
      <c r="T35" s="491"/>
      <c r="U35" s="490"/>
      <c r="V35" s="491"/>
      <c r="W35" s="490"/>
      <c r="X35" s="491"/>
      <c r="Y35" s="490"/>
      <c r="Z35" s="491"/>
      <c r="AA35" s="489"/>
      <c r="AB35" s="490"/>
      <c r="AC35" s="491"/>
      <c r="AD35" s="489"/>
      <c r="AE35" s="489"/>
      <c r="AF35" s="169">
        <f t="shared" si="2"/>
        <v>4536</v>
      </c>
      <c r="AG35" s="203"/>
      <c r="AH35" s="170"/>
      <c r="AI35" s="169">
        <f t="shared" si="3"/>
        <v>4536</v>
      </c>
      <c r="AJ35" s="203"/>
      <c r="AK35" s="170"/>
      <c r="AL35" s="169">
        <f t="shared" si="4"/>
        <v>5590</v>
      </c>
      <c r="AM35" s="203"/>
      <c r="AN35" s="170"/>
      <c r="AO35" s="169">
        <f t="shared" si="5"/>
        <v>3917</v>
      </c>
      <c r="AP35" s="203"/>
      <c r="AQ35" s="170"/>
      <c r="AR35" s="169">
        <f t="shared" si="7"/>
        <v>4536</v>
      </c>
      <c r="AS35" s="203"/>
      <c r="AT35" s="170"/>
      <c r="AU35" s="492"/>
      <c r="AV35" s="493"/>
      <c r="AW35" s="493"/>
      <c r="AX35" s="493"/>
      <c r="AY35" s="493"/>
      <c r="AZ35" s="493"/>
      <c r="BA35" s="493"/>
      <c r="BB35" s="493"/>
      <c r="BC35" s="493"/>
      <c r="BD35" s="493"/>
      <c r="BE35" s="493"/>
      <c r="BF35" s="493"/>
      <c r="BG35" s="493"/>
      <c r="BH35" s="493"/>
      <c r="BI35" s="493"/>
      <c r="BJ35" s="493"/>
      <c r="BK35" s="493"/>
      <c r="BL35" s="493"/>
      <c r="BM35" s="493"/>
      <c r="BN35" s="493"/>
      <c r="BO35" s="493"/>
      <c r="BP35" s="494"/>
    </row>
    <row r="36" spans="2:68" ht="12.75" customHeight="1" x14ac:dyDescent="0.2">
      <c r="B36" s="106"/>
      <c r="C36" s="106"/>
      <c r="E36" s="334" t="str">
        <f t="shared" si="0"/>
        <v/>
      </c>
      <c r="F36" s="335"/>
      <c r="G36" s="335"/>
      <c r="H36" s="328">
        <f t="shared" si="1"/>
        <v>0</v>
      </c>
      <c r="I36" s="215"/>
      <c r="J36" s="489"/>
      <c r="K36" s="490"/>
      <c r="L36" s="489"/>
      <c r="M36" s="490"/>
      <c r="N36" s="491"/>
      <c r="O36" s="490"/>
      <c r="P36" s="491"/>
      <c r="Q36" s="490"/>
      <c r="R36" s="491"/>
      <c r="S36" s="490"/>
      <c r="T36" s="491"/>
      <c r="U36" s="490"/>
      <c r="V36" s="491"/>
      <c r="W36" s="490"/>
      <c r="X36" s="491"/>
      <c r="Y36" s="490"/>
      <c r="Z36" s="491"/>
      <c r="AA36" s="489"/>
      <c r="AB36" s="490"/>
      <c r="AC36" s="491"/>
      <c r="AD36" s="489"/>
      <c r="AE36" s="489"/>
      <c r="AF36" s="169">
        <f t="shared" si="2"/>
        <v>4536</v>
      </c>
      <c r="AG36" s="203"/>
      <c r="AH36" s="170"/>
      <c r="AI36" s="169">
        <f t="shared" si="3"/>
        <v>4536</v>
      </c>
      <c r="AJ36" s="203"/>
      <c r="AK36" s="170"/>
      <c r="AL36" s="169">
        <f t="shared" si="4"/>
        <v>5590</v>
      </c>
      <c r="AM36" s="203"/>
      <c r="AN36" s="170"/>
      <c r="AO36" s="169">
        <f t="shared" si="5"/>
        <v>3917</v>
      </c>
      <c r="AP36" s="203"/>
      <c r="AQ36" s="170"/>
      <c r="AR36" s="169">
        <f t="shared" si="7"/>
        <v>4536</v>
      </c>
      <c r="AS36" s="203"/>
      <c r="AT36" s="170"/>
      <c r="AU36" s="492"/>
      <c r="AV36" s="493"/>
      <c r="AW36" s="493"/>
      <c r="AX36" s="493"/>
      <c r="AY36" s="493"/>
      <c r="AZ36" s="493"/>
      <c r="BA36" s="493"/>
      <c r="BB36" s="493"/>
      <c r="BC36" s="493"/>
      <c r="BD36" s="493"/>
      <c r="BE36" s="493"/>
      <c r="BF36" s="493"/>
      <c r="BG36" s="493"/>
      <c r="BH36" s="493"/>
      <c r="BI36" s="493"/>
      <c r="BJ36" s="493"/>
      <c r="BK36" s="493"/>
      <c r="BL36" s="493"/>
      <c r="BM36" s="493"/>
      <c r="BN36" s="493"/>
      <c r="BO36" s="493"/>
      <c r="BP36" s="494"/>
    </row>
    <row r="37" spans="2:68" ht="12.75" customHeight="1" thickBot="1" x14ac:dyDescent="0.25">
      <c r="B37" s="107"/>
      <c r="C37" s="108"/>
      <c r="E37" s="334" t="str">
        <f t="shared" si="0"/>
        <v/>
      </c>
      <c r="F37" s="335"/>
      <c r="G37" s="335"/>
      <c r="H37" s="434">
        <f t="shared" si="1"/>
        <v>0</v>
      </c>
      <c r="I37" s="435"/>
      <c r="J37" s="489"/>
      <c r="K37" s="490"/>
      <c r="L37" s="503"/>
      <c r="M37" s="502"/>
      <c r="N37" s="501"/>
      <c r="O37" s="502"/>
      <c r="P37" s="501"/>
      <c r="Q37" s="502"/>
      <c r="R37" s="501"/>
      <c r="S37" s="502"/>
      <c r="T37" s="501"/>
      <c r="U37" s="502"/>
      <c r="V37" s="501"/>
      <c r="W37" s="502"/>
      <c r="X37" s="501"/>
      <c r="Y37" s="502"/>
      <c r="Z37" s="501"/>
      <c r="AA37" s="503"/>
      <c r="AB37" s="502"/>
      <c r="AC37" s="501"/>
      <c r="AD37" s="503"/>
      <c r="AE37" s="503"/>
      <c r="AF37" s="313">
        <f t="shared" si="2"/>
        <v>4536</v>
      </c>
      <c r="AG37" s="314"/>
      <c r="AH37" s="315"/>
      <c r="AI37" s="313">
        <f t="shared" si="3"/>
        <v>4536</v>
      </c>
      <c r="AJ37" s="314"/>
      <c r="AK37" s="315"/>
      <c r="AL37" s="313">
        <f t="shared" si="4"/>
        <v>5590</v>
      </c>
      <c r="AM37" s="314"/>
      <c r="AN37" s="315"/>
      <c r="AO37" s="313">
        <f t="shared" si="5"/>
        <v>3917</v>
      </c>
      <c r="AP37" s="314"/>
      <c r="AQ37" s="315"/>
      <c r="AR37" s="313">
        <f t="shared" si="6"/>
        <v>4536</v>
      </c>
      <c r="AS37" s="314"/>
      <c r="AT37" s="315"/>
      <c r="AU37" s="504"/>
      <c r="AV37" s="493"/>
      <c r="AW37" s="493"/>
      <c r="AX37" s="493"/>
      <c r="AY37" s="493"/>
      <c r="AZ37" s="493"/>
      <c r="BA37" s="493"/>
      <c r="BB37" s="493"/>
      <c r="BC37" s="493"/>
      <c r="BD37" s="493"/>
      <c r="BE37" s="493"/>
      <c r="BF37" s="493"/>
      <c r="BG37" s="505"/>
      <c r="BH37" s="493"/>
      <c r="BI37" s="493"/>
      <c r="BJ37" s="493"/>
      <c r="BK37" s="493"/>
      <c r="BL37" s="493"/>
      <c r="BM37" s="493"/>
      <c r="BN37" s="493"/>
      <c r="BO37" s="493"/>
      <c r="BP37" s="494"/>
    </row>
    <row r="38" spans="2:68" s="26" customFormat="1" ht="8.1" customHeight="1" x14ac:dyDescent="0.2">
      <c r="C38" s="109"/>
      <c r="E38" s="11">
        <v>17</v>
      </c>
      <c r="F38" s="110"/>
      <c r="G38" s="111"/>
      <c r="H38" s="401">
        <f>SUM(H11:I37)</f>
        <v>5562</v>
      </c>
      <c r="I38" s="402"/>
      <c r="J38" s="327">
        <f>SUM(J11:K37)</f>
        <v>2</v>
      </c>
      <c r="K38" s="327"/>
      <c r="L38" s="210">
        <f>SUM(L11:M37)</f>
        <v>12</v>
      </c>
      <c r="M38" s="211"/>
      <c r="N38" s="210">
        <f>SUM(N11:O37)</f>
        <v>10</v>
      </c>
      <c r="O38" s="211"/>
      <c r="P38" s="210">
        <f>SUM(P11:Q37)</f>
        <v>15</v>
      </c>
      <c r="Q38" s="211"/>
      <c r="R38" s="210">
        <f>SUM(R11:S37)</f>
        <v>45</v>
      </c>
      <c r="S38" s="211"/>
      <c r="T38" s="210">
        <f>SUM(T11:U37)</f>
        <v>730</v>
      </c>
      <c r="U38" s="211"/>
      <c r="V38" s="210">
        <f>SUM(V11:W37)</f>
        <v>61</v>
      </c>
      <c r="W38" s="211"/>
      <c r="X38" s="210">
        <f>SUM(X11:Y37)</f>
        <v>151</v>
      </c>
      <c r="Y38" s="211"/>
      <c r="Z38" s="210">
        <f>SUM(Z11:AB37)</f>
        <v>636</v>
      </c>
      <c r="AA38" s="217"/>
      <c r="AB38" s="217"/>
      <c r="AC38" s="210">
        <f>SUM(AC11:AE37)</f>
        <v>1037</v>
      </c>
      <c r="AD38" s="217"/>
      <c r="AE38" s="217"/>
      <c r="AF38" s="323">
        <f>LARGE(AF11:AH37,1)</f>
        <v>4536</v>
      </c>
      <c r="AG38" s="323"/>
      <c r="AH38" s="323"/>
      <c r="AI38" s="206">
        <f>LARGE(AI11:AK37,1)</f>
        <v>4536</v>
      </c>
      <c r="AJ38" s="325"/>
      <c r="AK38" s="325"/>
      <c r="AL38" s="204">
        <f>LARGE(AL11:AN37,1)</f>
        <v>5590</v>
      </c>
      <c r="AM38" s="216"/>
      <c r="AN38" s="216"/>
      <c r="AO38" s="204">
        <f>LARGE(AO11:AQ37,1)</f>
        <v>3917</v>
      </c>
      <c r="AP38" s="216"/>
      <c r="AQ38" s="216"/>
      <c r="AR38" s="204">
        <f>LARGE(AR11:AT37,1)</f>
        <v>4536</v>
      </c>
      <c r="AS38" s="216"/>
      <c r="AT38" s="216"/>
      <c r="AU38" s="112">
        <v>18</v>
      </c>
      <c r="AV38" s="425"/>
      <c r="AW38" s="425"/>
      <c r="AX38" s="425"/>
      <c r="AY38" s="425"/>
      <c r="AZ38" s="425"/>
      <c r="BA38" s="425"/>
      <c r="BB38" s="425"/>
      <c r="BC38" s="425"/>
      <c r="BD38" s="425"/>
      <c r="BE38" s="425"/>
      <c r="BF38" s="425"/>
      <c r="BG38" s="382"/>
      <c r="BH38" s="425"/>
      <c r="BI38" s="425"/>
      <c r="BJ38" s="425"/>
      <c r="BK38" s="425"/>
      <c r="BL38" s="425"/>
      <c r="BM38" s="425"/>
      <c r="BN38" s="425"/>
      <c r="BO38" s="425"/>
      <c r="BP38" s="113"/>
    </row>
    <row r="39" spans="2:68" s="26" customFormat="1" ht="6" customHeight="1" x14ac:dyDescent="0.2">
      <c r="E39" s="316" t="s">
        <v>81</v>
      </c>
      <c r="F39" s="317"/>
      <c r="G39" s="318"/>
      <c r="H39" s="401"/>
      <c r="I39" s="402"/>
      <c r="J39" s="327"/>
      <c r="K39" s="327"/>
      <c r="L39" s="171"/>
      <c r="M39" s="172"/>
      <c r="N39" s="171"/>
      <c r="O39" s="172"/>
      <c r="P39" s="171"/>
      <c r="Q39" s="172"/>
      <c r="R39" s="171"/>
      <c r="S39" s="172"/>
      <c r="T39" s="171"/>
      <c r="U39" s="172"/>
      <c r="V39" s="171"/>
      <c r="W39" s="172"/>
      <c r="X39" s="171"/>
      <c r="Y39" s="172"/>
      <c r="Z39" s="171"/>
      <c r="AA39" s="218"/>
      <c r="AB39" s="218"/>
      <c r="AC39" s="171"/>
      <c r="AD39" s="218"/>
      <c r="AE39" s="218"/>
      <c r="AF39" s="324"/>
      <c r="AG39" s="324"/>
      <c r="AH39" s="324"/>
      <c r="AI39" s="206"/>
      <c r="AJ39" s="325"/>
      <c r="AK39" s="325"/>
      <c r="AL39" s="206"/>
      <c r="AM39" s="325"/>
      <c r="AN39" s="325"/>
      <c r="AO39" s="206"/>
      <c r="AP39" s="325"/>
      <c r="AQ39" s="325"/>
      <c r="AR39" s="206"/>
      <c r="AS39" s="325"/>
      <c r="AT39" s="325"/>
      <c r="AU39" s="393"/>
      <c r="AV39" s="426"/>
      <c r="AW39" s="426"/>
      <c r="AX39" s="426"/>
      <c r="AY39" s="426"/>
      <c r="AZ39" s="426"/>
      <c r="BA39" s="426"/>
      <c r="BB39" s="426"/>
      <c r="BC39" s="426"/>
      <c r="BD39" s="426"/>
      <c r="BE39" s="426"/>
      <c r="BF39" s="426"/>
      <c r="BG39" s="383"/>
      <c r="BH39" s="426"/>
      <c r="BI39" s="426"/>
      <c r="BJ39" s="426"/>
      <c r="BK39" s="426"/>
      <c r="BL39" s="426"/>
      <c r="BM39" s="426"/>
      <c r="BN39" s="426"/>
      <c r="BO39" s="426"/>
      <c r="BP39" s="114"/>
    </row>
    <row r="40" spans="2:68" s="26" customFormat="1" ht="6" customHeight="1" x14ac:dyDescent="0.2">
      <c r="E40" s="319"/>
      <c r="F40" s="317"/>
      <c r="G40" s="318"/>
      <c r="H40" s="401"/>
      <c r="I40" s="402"/>
      <c r="J40" s="327"/>
      <c r="K40" s="327"/>
      <c r="L40" s="171"/>
      <c r="M40" s="172"/>
      <c r="N40" s="171"/>
      <c r="O40" s="172"/>
      <c r="P40" s="171"/>
      <c r="Q40" s="172"/>
      <c r="R40" s="171"/>
      <c r="S40" s="172"/>
      <c r="T40" s="171"/>
      <c r="U40" s="172"/>
      <c r="V40" s="171"/>
      <c r="W40" s="172"/>
      <c r="X40" s="171"/>
      <c r="Y40" s="172"/>
      <c r="Z40" s="171"/>
      <c r="AA40" s="218"/>
      <c r="AB40" s="218"/>
      <c r="AC40" s="171"/>
      <c r="AD40" s="218"/>
      <c r="AE40" s="218"/>
      <c r="AF40" s="324"/>
      <c r="AG40" s="324"/>
      <c r="AH40" s="324"/>
      <c r="AI40" s="206"/>
      <c r="AJ40" s="325"/>
      <c r="AK40" s="325"/>
      <c r="AL40" s="206"/>
      <c r="AM40" s="325"/>
      <c r="AN40" s="325"/>
      <c r="AO40" s="206"/>
      <c r="AP40" s="325"/>
      <c r="AQ40" s="325"/>
      <c r="AR40" s="206"/>
      <c r="AS40" s="325"/>
      <c r="AT40" s="325"/>
      <c r="AU40" s="394"/>
      <c r="AV40" s="426"/>
      <c r="AW40" s="426"/>
      <c r="AX40" s="426"/>
      <c r="AY40" s="426"/>
      <c r="AZ40" s="426"/>
      <c r="BA40" s="426"/>
      <c r="BB40" s="426"/>
      <c r="BC40" s="426"/>
      <c r="BD40" s="426"/>
      <c r="BE40" s="426"/>
      <c r="BF40" s="426"/>
      <c r="BG40" s="383"/>
      <c r="BH40" s="427"/>
      <c r="BI40" s="427"/>
      <c r="BJ40" s="427"/>
      <c r="BK40" s="427"/>
      <c r="BL40" s="427"/>
      <c r="BM40" s="427"/>
      <c r="BN40" s="427"/>
      <c r="BO40" s="427"/>
      <c r="BP40" s="114"/>
    </row>
    <row r="41" spans="2:68" s="26" customFormat="1" ht="6" customHeight="1" x14ac:dyDescent="0.2">
      <c r="E41" s="320"/>
      <c r="F41" s="321"/>
      <c r="G41" s="322"/>
      <c r="H41" s="369"/>
      <c r="I41" s="370"/>
      <c r="J41" s="327"/>
      <c r="K41" s="327"/>
      <c r="L41" s="212"/>
      <c r="M41" s="213"/>
      <c r="N41" s="212"/>
      <c r="O41" s="213"/>
      <c r="P41" s="212"/>
      <c r="Q41" s="213"/>
      <c r="R41" s="212"/>
      <c r="S41" s="213"/>
      <c r="T41" s="212"/>
      <c r="U41" s="213"/>
      <c r="V41" s="212"/>
      <c r="W41" s="213"/>
      <c r="X41" s="212"/>
      <c r="Y41" s="213"/>
      <c r="Z41" s="212"/>
      <c r="AA41" s="219"/>
      <c r="AB41" s="219"/>
      <c r="AC41" s="212"/>
      <c r="AD41" s="219"/>
      <c r="AE41" s="219"/>
      <c r="AF41" s="324"/>
      <c r="AG41" s="324"/>
      <c r="AH41" s="324"/>
      <c r="AI41" s="208"/>
      <c r="AJ41" s="326"/>
      <c r="AK41" s="326"/>
      <c r="AL41" s="208"/>
      <c r="AM41" s="326"/>
      <c r="AN41" s="326"/>
      <c r="AO41" s="208"/>
      <c r="AP41" s="326"/>
      <c r="AQ41" s="326"/>
      <c r="AR41" s="208"/>
      <c r="AS41" s="326"/>
      <c r="AT41" s="326"/>
      <c r="AU41" s="395"/>
      <c r="AV41" s="115"/>
      <c r="AW41" s="388" t="s">
        <v>61</v>
      </c>
      <c r="AX41" s="388"/>
      <c r="AY41" s="388"/>
      <c r="AZ41" s="388"/>
      <c r="BA41" s="388"/>
      <c r="BB41" s="388"/>
      <c r="BC41" s="388"/>
      <c r="BD41" s="388"/>
      <c r="BE41" s="115"/>
      <c r="BF41" s="115"/>
      <c r="BG41" s="384"/>
      <c r="BH41" s="388" t="s">
        <v>84</v>
      </c>
      <c r="BI41" s="388"/>
      <c r="BJ41" s="388"/>
      <c r="BK41" s="388"/>
      <c r="BL41" s="388"/>
      <c r="BM41" s="388"/>
      <c r="BN41" s="388"/>
      <c r="BO41" s="388"/>
      <c r="BP41" s="116"/>
    </row>
    <row r="42" spans="2:68" ht="3.95" customHeight="1" x14ac:dyDescent="0.2">
      <c r="E42" s="26"/>
    </row>
    <row r="43" spans="2:68" s="30" customFormat="1" ht="8.1" customHeight="1" x14ac:dyDescent="0.15">
      <c r="E43" s="117"/>
      <c r="F43" s="405" t="str">
        <f>"CERTIDÃO DE TEMPO DE SERVIÇO  Nº "&amp;'FICHA 101 (PG 1)'!AN7</f>
        <v>CERTIDÃO DE TEMPO DE SERVIÇO  Nº S/N</v>
      </c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  <c r="AI43" s="406"/>
      <c r="AJ43" s="406"/>
      <c r="AK43" s="406"/>
      <c r="AL43" s="406"/>
      <c r="AM43" s="406"/>
      <c r="AN43" s="406"/>
      <c r="AO43" s="406"/>
      <c r="AP43" s="406"/>
      <c r="AQ43" s="406"/>
      <c r="AR43" s="406"/>
      <c r="AS43" s="406"/>
      <c r="AT43" s="406"/>
      <c r="AU43" s="406"/>
      <c r="AV43" s="406"/>
      <c r="AW43" s="406"/>
      <c r="AX43" s="118"/>
      <c r="AZ43" s="396" t="s">
        <v>88</v>
      </c>
      <c r="BA43" s="397"/>
      <c r="BB43" s="397"/>
      <c r="BC43" s="397"/>
      <c r="BD43" s="397"/>
      <c r="BE43" s="397"/>
      <c r="BF43" s="397"/>
      <c r="BG43" s="397"/>
      <c r="BH43" s="397"/>
      <c r="BI43" s="397"/>
      <c r="BJ43" s="397"/>
      <c r="BK43" s="397"/>
      <c r="BL43" s="397"/>
      <c r="BM43" s="397"/>
      <c r="BN43" s="397"/>
      <c r="BO43" s="397"/>
      <c r="BP43" s="398"/>
    </row>
    <row r="44" spans="2:68" s="30" customFormat="1" ht="8.1" customHeight="1" x14ac:dyDescent="0.2">
      <c r="E44" s="119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407"/>
      <c r="AJ44" s="407"/>
      <c r="AK44" s="407"/>
      <c r="AL44" s="407"/>
      <c r="AM44" s="407"/>
      <c r="AN44" s="407"/>
      <c r="AO44" s="407"/>
      <c r="AP44" s="407"/>
      <c r="AQ44" s="407"/>
      <c r="AR44" s="407"/>
      <c r="AS44" s="407"/>
      <c r="AT44" s="407"/>
      <c r="AU44" s="407"/>
      <c r="AV44" s="407"/>
      <c r="AW44" s="407"/>
      <c r="AX44" s="120"/>
      <c r="AZ44" s="428"/>
      <c r="BA44" s="429"/>
      <c r="BB44" s="429"/>
      <c r="BC44" s="429"/>
      <c r="BD44" s="429"/>
      <c r="BE44" s="429"/>
      <c r="BF44" s="429"/>
      <c r="BG44" s="429"/>
      <c r="BH44" s="429"/>
      <c r="BI44" s="429"/>
      <c r="BJ44" s="429"/>
      <c r="BK44" s="429"/>
      <c r="BL44" s="429"/>
      <c r="BM44" s="429"/>
      <c r="BN44" s="429"/>
      <c r="BO44" s="429"/>
      <c r="BP44" s="430"/>
    </row>
    <row r="45" spans="2:68" s="121" customFormat="1" ht="11.1" customHeight="1" x14ac:dyDescent="0.2">
      <c r="E45" s="122"/>
      <c r="F45" s="123" t="s">
        <v>89</v>
      </c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404" t="str">
        <f>REPT('FICHA 101 (PG 1)'!E10,1)</f>
        <v>NOME DO SERVIDOR</v>
      </c>
      <c r="AB45" s="404"/>
      <c r="AC45" s="404"/>
      <c r="AD45" s="404"/>
      <c r="AE45" s="404"/>
      <c r="AF45" s="404"/>
      <c r="AG45" s="404"/>
      <c r="AH45" s="404"/>
      <c r="AI45" s="404"/>
      <c r="AJ45" s="404"/>
      <c r="AK45" s="404"/>
      <c r="AL45" s="404"/>
      <c r="AM45" s="404"/>
      <c r="AN45" s="404"/>
      <c r="AO45" s="404"/>
      <c r="AP45" s="404"/>
      <c r="AQ45" s="404"/>
      <c r="AR45" s="404"/>
      <c r="AS45" s="404"/>
      <c r="AT45" s="404"/>
      <c r="AU45" s="404"/>
      <c r="AV45" s="404"/>
      <c r="AW45" s="404"/>
      <c r="AX45" s="124"/>
      <c r="AZ45" s="428"/>
      <c r="BA45" s="429"/>
      <c r="BB45" s="429"/>
      <c r="BC45" s="429"/>
      <c r="BD45" s="429"/>
      <c r="BE45" s="429"/>
      <c r="BF45" s="429"/>
      <c r="BG45" s="429"/>
      <c r="BH45" s="429"/>
      <c r="BI45" s="429"/>
      <c r="BJ45" s="429"/>
      <c r="BK45" s="429"/>
      <c r="BL45" s="429"/>
      <c r="BM45" s="429"/>
      <c r="BN45" s="429"/>
      <c r="BO45" s="429"/>
      <c r="BP45" s="430"/>
    </row>
    <row r="46" spans="2:68" s="121" customFormat="1" ht="11.1" customHeight="1" x14ac:dyDescent="0.2">
      <c r="E46" s="122"/>
      <c r="F46" s="125" t="s">
        <v>51</v>
      </c>
      <c r="G46" s="34"/>
      <c r="H46" s="392" t="str">
        <f>REPT('FICHA 101 (PG 1)'!AR10,1)</f>
        <v>XX.XXX.XXX</v>
      </c>
      <c r="I46" s="392"/>
      <c r="J46" s="392"/>
      <c r="K46" s="392"/>
      <c r="L46" s="392"/>
      <c r="M46" s="392"/>
      <c r="N46" s="392"/>
      <c r="O46" s="371" t="s">
        <v>86</v>
      </c>
      <c r="P46" s="371"/>
      <c r="Q46" s="371"/>
      <c r="R46" s="371"/>
      <c r="S46" s="506"/>
      <c r="T46" s="506"/>
      <c r="U46" s="506"/>
      <c r="V46" s="506"/>
      <c r="W46" s="506"/>
      <c r="X46" s="121" t="s">
        <v>87</v>
      </c>
      <c r="Y46" s="506"/>
      <c r="Z46" s="507"/>
      <c r="AA46" s="507"/>
      <c r="AB46" s="507"/>
      <c r="AC46" s="507"/>
      <c r="AD46" s="507"/>
      <c r="AE46" s="374" t="s">
        <v>85</v>
      </c>
      <c r="AF46" s="374"/>
      <c r="AG46" s="374"/>
      <c r="AH46" s="374"/>
      <c r="AI46" s="374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124"/>
      <c r="AZ46" s="428"/>
      <c r="BA46" s="429"/>
      <c r="BB46" s="429"/>
      <c r="BC46" s="429"/>
      <c r="BD46" s="429"/>
      <c r="BE46" s="429"/>
      <c r="BF46" s="429"/>
      <c r="BG46" s="429"/>
      <c r="BH46" s="429"/>
      <c r="BI46" s="429"/>
      <c r="BJ46" s="429"/>
      <c r="BK46" s="429"/>
      <c r="BL46" s="429"/>
      <c r="BM46" s="429"/>
      <c r="BN46" s="429"/>
      <c r="BO46" s="429"/>
      <c r="BP46" s="430"/>
    </row>
    <row r="47" spans="2:68" s="121" customFormat="1" ht="11.1" customHeight="1" x14ac:dyDescent="0.2">
      <c r="E47" s="122"/>
      <c r="F47" s="400" t="s">
        <v>37</v>
      </c>
      <c r="G47" s="400"/>
      <c r="H47" s="400"/>
      <c r="I47" s="400"/>
      <c r="J47" s="400"/>
      <c r="K47" s="400"/>
      <c r="L47" s="310" t="str">
        <f>IF(Y46&lt;&gt;"",AF38,"")</f>
        <v/>
      </c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123" t="s">
        <v>38</v>
      </c>
      <c r="AI47" s="310" t="str">
        <f>IF(L47="","",IF(QUOTIENT(MOD(L47,365),30)=12,SUM(QUOTIENT(L47,365),1),QUOTIENT(L47,365)))</f>
        <v/>
      </c>
      <c r="AJ47" s="310"/>
      <c r="AK47" s="310"/>
      <c r="AL47" s="123" t="s">
        <v>39</v>
      </c>
      <c r="AN47" s="310" t="str">
        <f>IF(L47="","",IF(QUOTIENT(MOD(L47,365),30)=12,0,QUOTIENT(MOD(L47,365),30)))</f>
        <v/>
      </c>
      <c r="AO47" s="310"/>
      <c r="AP47" s="310"/>
      <c r="AQ47" s="123" t="s">
        <v>40</v>
      </c>
      <c r="AT47" s="391" t="str">
        <f>IF(L47="","",IF(QUOTIENT(MOD(L47,365),30)=12,0,MOD(MOD(L47,365),30)))</f>
        <v/>
      </c>
      <c r="AU47" s="391"/>
      <c r="AV47" s="391"/>
      <c r="AW47" s="123" t="s">
        <v>41</v>
      </c>
      <c r="AX47" s="124"/>
      <c r="AZ47" s="428"/>
      <c r="BA47" s="429"/>
      <c r="BB47" s="429"/>
      <c r="BC47" s="429"/>
      <c r="BD47" s="429"/>
      <c r="BE47" s="429"/>
      <c r="BF47" s="429"/>
      <c r="BG47" s="429"/>
      <c r="BH47" s="429"/>
      <c r="BI47" s="429"/>
      <c r="BJ47" s="429"/>
      <c r="BK47" s="429"/>
      <c r="BL47" s="429"/>
      <c r="BM47" s="429"/>
      <c r="BN47" s="429"/>
      <c r="BO47" s="429"/>
      <c r="BP47" s="430"/>
    </row>
    <row r="48" spans="2:68" s="121" customFormat="1" ht="11.1" customHeight="1" x14ac:dyDescent="0.2">
      <c r="E48" s="122"/>
      <c r="F48" s="400" t="s">
        <v>42</v>
      </c>
      <c r="G48" s="400"/>
      <c r="H48" s="400"/>
      <c r="I48" s="400"/>
      <c r="J48" s="125"/>
      <c r="K48" s="34"/>
      <c r="L48" s="310" t="str">
        <f>L47</f>
        <v/>
      </c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123" t="s">
        <v>38</v>
      </c>
      <c r="AI48" s="310" t="str">
        <f t="shared" ref="AI48:AI51" si="8">IF(L48="","",IF(QUOTIENT(MOD(L48,365),30)=12,SUM(QUOTIENT(L48,365),1),QUOTIENT(L48,365)))</f>
        <v/>
      </c>
      <c r="AJ48" s="310"/>
      <c r="AK48" s="310"/>
      <c r="AL48" s="123" t="s">
        <v>39</v>
      </c>
      <c r="AN48" s="310" t="str">
        <f t="shared" ref="AN48:AN51" si="9">IF(L48="","",IF(QUOTIENT(MOD(L48,365),30)=12,0,QUOTIENT(MOD(L48,365),30)))</f>
        <v/>
      </c>
      <c r="AO48" s="310"/>
      <c r="AP48" s="310"/>
      <c r="AQ48" s="123" t="s">
        <v>40</v>
      </c>
      <c r="AT48" s="391" t="str">
        <f t="shared" ref="AT48:AT51" si="10">IF(L48="","",IF(QUOTIENT(MOD(L48,365),30)=12,0,MOD(MOD(L48,365),30)))</f>
        <v/>
      </c>
      <c r="AU48" s="391"/>
      <c r="AV48" s="391"/>
      <c r="AW48" s="123" t="s">
        <v>41</v>
      </c>
      <c r="AX48" s="124"/>
      <c r="AZ48" s="428"/>
      <c r="BA48" s="429"/>
      <c r="BB48" s="429"/>
      <c r="BC48" s="429"/>
      <c r="BD48" s="429"/>
      <c r="BE48" s="429"/>
      <c r="BF48" s="429"/>
      <c r="BG48" s="429"/>
      <c r="BH48" s="429"/>
      <c r="BI48" s="429"/>
      <c r="BJ48" s="429"/>
      <c r="BK48" s="429"/>
      <c r="BL48" s="429"/>
      <c r="BM48" s="429"/>
      <c r="BN48" s="429"/>
      <c r="BO48" s="429"/>
      <c r="BP48" s="430"/>
    </row>
    <row r="49" spans="5:68" s="121" customFormat="1" ht="11.1" customHeight="1" x14ac:dyDescent="0.2">
      <c r="E49" s="122"/>
      <c r="F49" s="400" t="s">
        <v>43</v>
      </c>
      <c r="G49" s="400"/>
      <c r="H49" s="400"/>
      <c r="I49" s="400"/>
      <c r="J49" s="400"/>
      <c r="K49" s="126"/>
      <c r="L49" s="311" t="str">
        <f>IF(Y46&lt;&gt;"",AL38,"")</f>
        <v/>
      </c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123" t="s">
        <v>38</v>
      </c>
      <c r="AI49" s="310" t="str">
        <f t="shared" si="8"/>
        <v/>
      </c>
      <c r="AJ49" s="310"/>
      <c r="AK49" s="310"/>
      <c r="AL49" s="123" t="s">
        <v>39</v>
      </c>
      <c r="AN49" s="310" t="str">
        <f t="shared" si="9"/>
        <v/>
      </c>
      <c r="AO49" s="310"/>
      <c r="AP49" s="310"/>
      <c r="AQ49" s="123" t="s">
        <v>40</v>
      </c>
      <c r="AT49" s="391" t="str">
        <f t="shared" si="10"/>
        <v/>
      </c>
      <c r="AU49" s="391"/>
      <c r="AV49" s="391"/>
      <c r="AW49" s="123" t="s">
        <v>41</v>
      </c>
      <c r="AX49" s="124"/>
      <c r="AZ49" s="428"/>
      <c r="BA49" s="429"/>
      <c r="BB49" s="429"/>
      <c r="BC49" s="429"/>
      <c r="BD49" s="429"/>
      <c r="BE49" s="429"/>
      <c r="BF49" s="429"/>
      <c r="BG49" s="429"/>
      <c r="BH49" s="429"/>
      <c r="BI49" s="429"/>
      <c r="BJ49" s="429"/>
      <c r="BK49" s="429"/>
      <c r="BL49" s="429"/>
      <c r="BM49" s="429"/>
      <c r="BN49" s="429"/>
      <c r="BO49" s="429"/>
      <c r="BP49" s="430"/>
    </row>
    <row r="50" spans="5:68" s="30" customFormat="1" ht="11.1" customHeight="1" x14ac:dyDescent="0.2">
      <c r="E50" s="119"/>
      <c r="F50" s="400" t="s">
        <v>93</v>
      </c>
      <c r="G50" s="400"/>
      <c r="H50" s="400"/>
      <c r="I50" s="400"/>
      <c r="J50" s="400"/>
      <c r="K50" s="126"/>
      <c r="L50" s="309" t="str">
        <f>IF(AND(Y46&lt;&gt;"",AO38&lt;&gt;0),AO38,"")</f>
        <v/>
      </c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400" t="s">
        <v>38</v>
      </c>
      <c r="AF50" s="400"/>
      <c r="AG50" s="400"/>
      <c r="AH50" s="121"/>
      <c r="AI50" s="310" t="str">
        <f t="shared" si="8"/>
        <v/>
      </c>
      <c r="AJ50" s="310"/>
      <c r="AK50" s="310"/>
      <c r="AL50" s="123" t="s">
        <v>39</v>
      </c>
      <c r="AM50" s="121"/>
      <c r="AN50" s="310" t="str">
        <f t="shared" si="9"/>
        <v/>
      </c>
      <c r="AO50" s="310"/>
      <c r="AP50" s="310"/>
      <c r="AQ50" s="123" t="s">
        <v>40</v>
      </c>
      <c r="AR50" s="121"/>
      <c r="AS50" s="121"/>
      <c r="AT50" s="391" t="str">
        <f t="shared" si="10"/>
        <v/>
      </c>
      <c r="AU50" s="391"/>
      <c r="AV50" s="391"/>
      <c r="AW50" s="123" t="s">
        <v>41</v>
      </c>
      <c r="AX50" s="120"/>
      <c r="AZ50" s="428"/>
      <c r="BA50" s="429"/>
      <c r="BB50" s="429"/>
      <c r="BC50" s="429"/>
      <c r="BD50" s="429"/>
      <c r="BE50" s="429"/>
      <c r="BF50" s="429"/>
      <c r="BG50" s="429"/>
      <c r="BH50" s="429"/>
      <c r="BI50" s="429"/>
      <c r="BJ50" s="429"/>
      <c r="BK50" s="429"/>
      <c r="BL50" s="429"/>
      <c r="BM50" s="429"/>
      <c r="BN50" s="429"/>
      <c r="BO50" s="429"/>
      <c r="BP50" s="430"/>
    </row>
    <row r="51" spans="5:68" s="30" customFormat="1" ht="11.1" customHeight="1" x14ac:dyDescent="0.2">
      <c r="E51" s="119"/>
      <c r="F51" s="400" t="s">
        <v>91</v>
      </c>
      <c r="G51" s="400"/>
      <c r="H51" s="400"/>
      <c r="I51" s="400"/>
      <c r="J51" s="400"/>
      <c r="K51" s="127"/>
      <c r="L51" s="309" t="str">
        <f>IF(Y46&lt;&gt;"",AR38,"")</f>
        <v/>
      </c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71" t="s">
        <v>38</v>
      </c>
      <c r="AF51" s="371"/>
      <c r="AG51" s="371"/>
      <c r="AH51" s="121"/>
      <c r="AI51" s="310" t="str">
        <f t="shared" si="8"/>
        <v/>
      </c>
      <c r="AJ51" s="310"/>
      <c r="AK51" s="310"/>
      <c r="AL51" s="371" t="s">
        <v>39</v>
      </c>
      <c r="AM51" s="371"/>
      <c r="AN51" s="310" t="str">
        <f t="shared" si="9"/>
        <v/>
      </c>
      <c r="AO51" s="310"/>
      <c r="AP51" s="310"/>
      <c r="AQ51" s="371" t="s">
        <v>40</v>
      </c>
      <c r="AR51" s="371"/>
      <c r="AS51" s="371"/>
      <c r="AT51" s="391" t="str">
        <f t="shared" si="10"/>
        <v/>
      </c>
      <c r="AU51" s="391"/>
      <c r="AV51" s="391"/>
      <c r="AW51" s="400" t="s">
        <v>41</v>
      </c>
      <c r="AX51" s="403"/>
      <c r="AZ51" s="428"/>
      <c r="BA51" s="429"/>
      <c r="BB51" s="429"/>
      <c r="BC51" s="429"/>
      <c r="BD51" s="429"/>
      <c r="BE51" s="429"/>
      <c r="BF51" s="429"/>
      <c r="BG51" s="429"/>
      <c r="BH51" s="429"/>
      <c r="BI51" s="429"/>
      <c r="BJ51" s="429"/>
      <c r="BK51" s="429"/>
      <c r="BL51" s="429"/>
      <c r="BM51" s="429"/>
      <c r="BN51" s="429"/>
      <c r="BO51" s="429"/>
      <c r="BP51" s="430"/>
    </row>
    <row r="52" spans="5:68" s="30" customFormat="1" ht="11.1" customHeight="1" x14ac:dyDescent="0.2">
      <c r="E52" s="128"/>
      <c r="F52" s="387" t="s">
        <v>44</v>
      </c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121"/>
      <c r="AA52" s="121"/>
      <c r="AB52" s="121"/>
      <c r="AC52" s="121"/>
      <c r="AD52" s="121"/>
      <c r="AE52" s="121"/>
      <c r="AF52" s="121"/>
      <c r="AG52" s="399" t="s">
        <v>45</v>
      </c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121"/>
      <c r="AV52" s="121"/>
      <c r="AW52" s="121"/>
      <c r="AX52" s="120"/>
      <c r="AZ52" s="428"/>
      <c r="BA52" s="429"/>
      <c r="BB52" s="429"/>
      <c r="BC52" s="429"/>
      <c r="BD52" s="429"/>
      <c r="BE52" s="429"/>
      <c r="BF52" s="429"/>
      <c r="BG52" s="429"/>
      <c r="BH52" s="429"/>
      <c r="BI52" s="429"/>
      <c r="BJ52" s="429"/>
      <c r="BK52" s="429"/>
      <c r="BL52" s="429"/>
      <c r="BM52" s="429"/>
      <c r="BN52" s="429"/>
      <c r="BO52" s="429"/>
      <c r="BP52" s="430"/>
    </row>
    <row r="53" spans="5:68" s="30" customFormat="1" ht="11.1" customHeight="1" x14ac:dyDescent="0.2">
      <c r="E53" s="119"/>
      <c r="F53" s="386">
        <f ca="1">TODAY()</f>
        <v>45909</v>
      </c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123"/>
      <c r="AA53" s="121"/>
      <c r="AB53" s="121"/>
      <c r="AC53" s="121"/>
      <c r="AD53" s="121"/>
      <c r="AE53" s="390" t="s">
        <v>90</v>
      </c>
      <c r="AF53" s="390"/>
      <c r="AG53" s="390"/>
      <c r="AH53" s="390"/>
      <c r="AI53" s="390"/>
      <c r="AJ53" s="390"/>
      <c r="AK53" s="390"/>
      <c r="AL53" s="129" t="s">
        <v>46</v>
      </c>
      <c r="AM53" s="389">
        <f ca="1">TODAY()</f>
        <v>45909</v>
      </c>
      <c r="AN53" s="390"/>
      <c r="AO53" s="390"/>
      <c r="AP53" s="390"/>
      <c r="AQ53" s="390"/>
      <c r="AR53" s="390"/>
      <c r="AS53" s="390"/>
      <c r="AT53" s="390"/>
      <c r="AU53" s="390"/>
      <c r="AV53" s="390"/>
      <c r="AW53" s="390"/>
      <c r="AX53" s="120" t="s">
        <v>50</v>
      </c>
      <c r="AZ53" s="428"/>
      <c r="BA53" s="429"/>
      <c r="BB53" s="429"/>
      <c r="BC53" s="429"/>
      <c r="BD53" s="429"/>
      <c r="BE53" s="429"/>
      <c r="BF53" s="429"/>
      <c r="BG53" s="429"/>
      <c r="BH53" s="429"/>
      <c r="BI53" s="429"/>
      <c r="BJ53" s="429"/>
      <c r="BK53" s="429"/>
      <c r="BL53" s="429"/>
      <c r="BM53" s="429"/>
      <c r="BN53" s="429"/>
      <c r="BO53" s="429"/>
      <c r="BP53" s="430"/>
    </row>
    <row r="54" spans="5:68" s="30" customFormat="1" ht="11.1" customHeight="1" x14ac:dyDescent="0.2">
      <c r="E54" s="119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121"/>
      <c r="AA54" s="121"/>
      <c r="AB54" s="121"/>
      <c r="AC54" s="121"/>
      <c r="AD54" s="121"/>
      <c r="AE54" s="423" t="s">
        <v>50</v>
      </c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3"/>
      <c r="AU54" s="423"/>
      <c r="AV54" s="423"/>
      <c r="AW54" s="423"/>
      <c r="AX54" s="120"/>
      <c r="AZ54" s="428"/>
      <c r="BA54" s="429"/>
      <c r="BB54" s="429"/>
      <c r="BC54" s="429"/>
      <c r="BD54" s="429"/>
      <c r="BE54" s="429"/>
      <c r="BF54" s="429"/>
      <c r="BG54" s="429"/>
      <c r="BH54" s="429"/>
      <c r="BI54" s="429"/>
      <c r="BJ54" s="429"/>
      <c r="BK54" s="429"/>
      <c r="BL54" s="429"/>
      <c r="BM54" s="429"/>
      <c r="BN54" s="429"/>
      <c r="BO54" s="429"/>
      <c r="BP54" s="430"/>
    </row>
    <row r="55" spans="5:68" s="30" customFormat="1" ht="11.1" customHeight="1" x14ac:dyDescent="0.2">
      <c r="E55" s="119"/>
      <c r="F55" s="422"/>
      <c r="G55" s="422"/>
      <c r="H55" s="422"/>
      <c r="I55" s="422"/>
      <c r="J55" s="422"/>
      <c r="K55" s="422"/>
      <c r="L55" s="422"/>
      <c r="M55" s="422"/>
      <c r="N55" s="422"/>
      <c r="O55" s="422"/>
      <c r="P55" s="422"/>
      <c r="Q55" s="422"/>
      <c r="R55" s="422"/>
      <c r="S55" s="422"/>
      <c r="T55" s="422"/>
      <c r="U55" s="422"/>
      <c r="V55" s="422"/>
      <c r="W55" s="422"/>
      <c r="X55" s="422"/>
      <c r="Y55" s="422"/>
      <c r="Z55" s="121"/>
      <c r="AA55" s="121"/>
      <c r="AB55" s="121"/>
      <c r="AC55" s="121"/>
      <c r="AD55" s="121"/>
      <c r="AE55" s="424"/>
      <c r="AF55" s="424"/>
      <c r="AG55" s="424"/>
      <c r="AH55" s="424"/>
      <c r="AI55" s="424"/>
      <c r="AJ55" s="424"/>
      <c r="AK55" s="424"/>
      <c r="AL55" s="424"/>
      <c r="AM55" s="424"/>
      <c r="AN55" s="424"/>
      <c r="AO55" s="424"/>
      <c r="AP55" s="424"/>
      <c r="AQ55" s="424"/>
      <c r="AR55" s="424"/>
      <c r="AS55" s="424"/>
      <c r="AT55" s="424"/>
      <c r="AU55" s="424"/>
      <c r="AV55" s="424"/>
      <c r="AW55" s="424"/>
      <c r="AX55" s="120"/>
      <c r="AZ55" s="428"/>
      <c r="BA55" s="429"/>
      <c r="BB55" s="429"/>
      <c r="BC55" s="429"/>
      <c r="BD55" s="429"/>
      <c r="BE55" s="429"/>
      <c r="BF55" s="429"/>
      <c r="BG55" s="429"/>
      <c r="BH55" s="429"/>
      <c r="BI55" s="429"/>
      <c r="BJ55" s="429"/>
      <c r="BK55" s="429"/>
      <c r="BL55" s="429"/>
      <c r="BM55" s="429"/>
      <c r="BN55" s="429"/>
      <c r="BO55" s="429"/>
      <c r="BP55" s="430"/>
    </row>
    <row r="56" spans="5:68" s="30" customFormat="1" ht="8.1" customHeight="1" x14ac:dyDescent="0.2">
      <c r="E56" s="130"/>
      <c r="F56" s="385" t="s">
        <v>61</v>
      </c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2" t="s">
        <v>62</v>
      </c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3"/>
      <c r="AZ56" s="99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5"/>
    </row>
  </sheetData>
  <sheetProtection sheet="1" objects="1" scenarios="1"/>
  <mergeCells count="591">
    <mergeCell ref="F54:Y55"/>
    <mergeCell ref="AE54:AW55"/>
    <mergeCell ref="F56:Y56"/>
    <mergeCell ref="AW51:AX51"/>
    <mergeCell ref="F52:Y52"/>
    <mergeCell ref="AG52:AT52"/>
    <mergeCell ref="F53:Y53"/>
    <mergeCell ref="AE53:AK53"/>
    <mergeCell ref="AM53:AW53"/>
    <mergeCell ref="F50:J50"/>
    <mergeCell ref="L50:AD50"/>
    <mergeCell ref="AE50:AG50"/>
    <mergeCell ref="AI50:AK50"/>
    <mergeCell ref="AN50:AP50"/>
    <mergeCell ref="AT50:AV50"/>
    <mergeCell ref="F51:J51"/>
    <mergeCell ref="L51:AD51"/>
    <mergeCell ref="AE51:AG51"/>
    <mergeCell ref="AI51:AK51"/>
    <mergeCell ref="AL51:AM51"/>
    <mergeCell ref="AN51:AP51"/>
    <mergeCell ref="AQ51:AS51"/>
    <mergeCell ref="AT51:AV51"/>
    <mergeCell ref="F43:AW44"/>
    <mergeCell ref="AZ43:BP43"/>
    <mergeCell ref="AZ44:BP55"/>
    <mergeCell ref="AA45:AW45"/>
    <mergeCell ref="H46:N46"/>
    <mergeCell ref="O46:R46"/>
    <mergeCell ref="S46:W46"/>
    <mergeCell ref="Y46:AD46"/>
    <mergeCell ref="AE46:AW46"/>
    <mergeCell ref="F47:K47"/>
    <mergeCell ref="L47:AD47"/>
    <mergeCell ref="AI47:AK47"/>
    <mergeCell ref="AN47:AP47"/>
    <mergeCell ref="AT47:AV47"/>
    <mergeCell ref="F48:I48"/>
    <mergeCell ref="L48:AD48"/>
    <mergeCell ref="AI48:AK48"/>
    <mergeCell ref="AN48:AP48"/>
    <mergeCell ref="AT48:AV48"/>
    <mergeCell ref="F49:J49"/>
    <mergeCell ref="L49:AD49"/>
    <mergeCell ref="AI49:AK49"/>
    <mergeCell ref="AN49:AP49"/>
    <mergeCell ref="AT49:AV49"/>
    <mergeCell ref="BG38:BG41"/>
    <mergeCell ref="BH38:BO40"/>
    <mergeCell ref="E39:G41"/>
    <mergeCell ref="AU39:AU41"/>
    <mergeCell ref="AW41:BD41"/>
    <mergeCell ref="BH41:BO41"/>
    <mergeCell ref="AF38:AH41"/>
    <mergeCell ref="AI38:AK41"/>
    <mergeCell ref="AL38:AN41"/>
    <mergeCell ref="AO38:AQ41"/>
    <mergeCell ref="AR38:AT41"/>
    <mergeCell ref="AV38:BF40"/>
    <mergeCell ref="R38:S41"/>
    <mergeCell ref="T38:U41"/>
    <mergeCell ref="V38:W41"/>
    <mergeCell ref="X38:Y41"/>
    <mergeCell ref="Z38:AB41"/>
    <mergeCell ref="AC38:AE41"/>
    <mergeCell ref="H38:I41"/>
    <mergeCell ref="J38:K41"/>
    <mergeCell ref="L38:M41"/>
    <mergeCell ref="N38:O41"/>
    <mergeCell ref="P38:Q41"/>
    <mergeCell ref="T37:U37"/>
    <mergeCell ref="V37:W37"/>
    <mergeCell ref="X37:Y37"/>
    <mergeCell ref="Z37:AB37"/>
    <mergeCell ref="AU36:BP36"/>
    <mergeCell ref="E37:G37"/>
    <mergeCell ref="H37:I37"/>
    <mergeCell ref="J37:K37"/>
    <mergeCell ref="L37:M37"/>
    <mergeCell ref="N37:O37"/>
    <mergeCell ref="P37:Q37"/>
    <mergeCell ref="R37:S37"/>
    <mergeCell ref="X36:Y36"/>
    <mergeCell ref="Z36:AB36"/>
    <mergeCell ref="AC36:AE36"/>
    <mergeCell ref="AF36:AH36"/>
    <mergeCell ref="AI36:AK36"/>
    <mergeCell ref="AL36:AN36"/>
    <mergeCell ref="AI37:AK37"/>
    <mergeCell ref="AL37:AN37"/>
    <mergeCell ref="AO37:AQ37"/>
    <mergeCell ref="AR37:AT37"/>
    <mergeCell ref="AU37:BP37"/>
    <mergeCell ref="AC37:AE37"/>
    <mergeCell ref="AF37:AH37"/>
    <mergeCell ref="AU35:BP35"/>
    <mergeCell ref="E36:G36"/>
    <mergeCell ref="H36:I36"/>
    <mergeCell ref="J36:K36"/>
    <mergeCell ref="L36:M36"/>
    <mergeCell ref="N36:O36"/>
    <mergeCell ref="P36:Q36"/>
    <mergeCell ref="R36:S36"/>
    <mergeCell ref="T36:U36"/>
    <mergeCell ref="V36:W36"/>
    <mergeCell ref="AC35:AE35"/>
    <mergeCell ref="AF35:AH35"/>
    <mergeCell ref="AI35:AK35"/>
    <mergeCell ref="AL35:AN35"/>
    <mergeCell ref="AO35:AQ35"/>
    <mergeCell ref="AR35:AT35"/>
    <mergeCell ref="P35:Q35"/>
    <mergeCell ref="R35:S35"/>
    <mergeCell ref="T35:U35"/>
    <mergeCell ref="V35:W35"/>
    <mergeCell ref="X35:Y35"/>
    <mergeCell ref="Z35:AB35"/>
    <mergeCell ref="AO36:AQ36"/>
    <mergeCell ref="AR36:AT36"/>
    <mergeCell ref="E35:G35"/>
    <mergeCell ref="H35:I35"/>
    <mergeCell ref="J35:K35"/>
    <mergeCell ref="L35:M35"/>
    <mergeCell ref="N35:O35"/>
    <mergeCell ref="T34:U34"/>
    <mergeCell ref="V34:W34"/>
    <mergeCell ref="X34:Y34"/>
    <mergeCell ref="Z34:AB34"/>
    <mergeCell ref="AU33:BP33"/>
    <mergeCell ref="E34:G34"/>
    <mergeCell ref="H34:I34"/>
    <mergeCell ref="J34:K34"/>
    <mergeCell ref="L34:M34"/>
    <mergeCell ref="N34:O34"/>
    <mergeCell ref="P34:Q34"/>
    <mergeCell ref="R34:S34"/>
    <mergeCell ref="X33:Y33"/>
    <mergeCell ref="Z33:AB33"/>
    <mergeCell ref="AC33:AE33"/>
    <mergeCell ref="AF33:AH33"/>
    <mergeCell ref="AI33:AK33"/>
    <mergeCell ref="AL33:AN33"/>
    <mergeCell ref="AI34:AK34"/>
    <mergeCell ref="AL34:AN34"/>
    <mergeCell ref="AO34:AQ34"/>
    <mergeCell ref="AR34:AT34"/>
    <mergeCell ref="AU34:BP34"/>
    <mergeCell ref="AC34:AE34"/>
    <mergeCell ref="AF34:AH34"/>
    <mergeCell ref="AU32:BP32"/>
    <mergeCell ref="E33:G33"/>
    <mergeCell ref="H33:I33"/>
    <mergeCell ref="J33:K33"/>
    <mergeCell ref="L33:M33"/>
    <mergeCell ref="N33:O33"/>
    <mergeCell ref="P33:Q33"/>
    <mergeCell ref="R33:S33"/>
    <mergeCell ref="T33:U33"/>
    <mergeCell ref="V33:W33"/>
    <mergeCell ref="AC32:AE32"/>
    <mergeCell ref="AF32:AH32"/>
    <mergeCell ref="AI32:AK32"/>
    <mergeCell ref="AL32:AN32"/>
    <mergeCell ref="AO32:AQ32"/>
    <mergeCell ref="AR32:AT32"/>
    <mergeCell ref="P32:Q32"/>
    <mergeCell ref="R32:S32"/>
    <mergeCell ref="T32:U32"/>
    <mergeCell ref="V32:W32"/>
    <mergeCell ref="X32:Y32"/>
    <mergeCell ref="Z32:AB32"/>
    <mergeCell ref="AO33:AQ33"/>
    <mergeCell ref="AR33:AT33"/>
    <mergeCell ref="E32:G32"/>
    <mergeCell ref="H32:I32"/>
    <mergeCell ref="J32:K32"/>
    <mergeCell ref="L32:M32"/>
    <mergeCell ref="N32:O32"/>
    <mergeCell ref="T31:U31"/>
    <mergeCell ref="V31:W31"/>
    <mergeCell ref="X31:Y31"/>
    <mergeCell ref="Z31:AB31"/>
    <mergeCell ref="AR30:AT30"/>
    <mergeCell ref="AU30:BP30"/>
    <mergeCell ref="E31:G31"/>
    <mergeCell ref="H31:I31"/>
    <mergeCell ref="J31:K31"/>
    <mergeCell ref="L31:M31"/>
    <mergeCell ref="N31:O31"/>
    <mergeCell ref="P31:Q31"/>
    <mergeCell ref="R31:S31"/>
    <mergeCell ref="X30:Y30"/>
    <mergeCell ref="Z30:AB30"/>
    <mergeCell ref="AC30:AE30"/>
    <mergeCell ref="AF30:AH30"/>
    <mergeCell ref="AI30:AK30"/>
    <mergeCell ref="AL30:AN30"/>
    <mergeCell ref="AI31:AK31"/>
    <mergeCell ref="AL31:AN31"/>
    <mergeCell ref="AO31:AQ31"/>
    <mergeCell ref="AR31:AT31"/>
    <mergeCell ref="AU31:BP31"/>
    <mergeCell ref="AC31:AE31"/>
    <mergeCell ref="AF31:AH31"/>
    <mergeCell ref="AF28:AH28"/>
    <mergeCell ref="AU29:BP29"/>
    <mergeCell ref="E30:G30"/>
    <mergeCell ref="H30:I30"/>
    <mergeCell ref="J30:K30"/>
    <mergeCell ref="L30:M30"/>
    <mergeCell ref="N30:O30"/>
    <mergeCell ref="P30:Q30"/>
    <mergeCell ref="R30:S30"/>
    <mergeCell ref="T30:U30"/>
    <mergeCell ref="V30:W30"/>
    <mergeCell ref="AC29:AE29"/>
    <mergeCell ref="AF29:AH29"/>
    <mergeCell ref="AI29:AK29"/>
    <mergeCell ref="AL29:AN29"/>
    <mergeCell ref="AO29:AQ29"/>
    <mergeCell ref="AR29:AT29"/>
    <mergeCell ref="P29:Q29"/>
    <mergeCell ref="R29:S29"/>
    <mergeCell ref="T29:U29"/>
    <mergeCell ref="V29:W29"/>
    <mergeCell ref="X29:Y29"/>
    <mergeCell ref="Z29:AB29"/>
    <mergeCell ref="AO30:AQ30"/>
    <mergeCell ref="E29:G29"/>
    <mergeCell ref="H29:I29"/>
    <mergeCell ref="J29:K29"/>
    <mergeCell ref="L29:M29"/>
    <mergeCell ref="N29:O29"/>
    <mergeCell ref="T28:U28"/>
    <mergeCell ref="V28:W28"/>
    <mergeCell ref="X28:Y28"/>
    <mergeCell ref="Z28:AB28"/>
    <mergeCell ref="Z26:AB26"/>
    <mergeCell ref="AC26:AE26"/>
    <mergeCell ref="AO27:AQ27"/>
    <mergeCell ref="AR27:AT27"/>
    <mergeCell ref="AU27:BP27"/>
    <mergeCell ref="E28:G28"/>
    <mergeCell ref="H28:I28"/>
    <mergeCell ref="J28:K28"/>
    <mergeCell ref="L28:M28"/>
    <mergeCell ref="N28:O28"/>
    <mergeCell ref="P28:Q28"/>
    <mergeCell ref="R28:S28"/>
    <mergeCell ref="X27:Y27"/>
    <mergeCell ref="Z27:AB27"/>
    <mergeCell ref="AC27:AE27"/>
    <mergeCell ref="AF27:AH27"/>
    <mergeCell ref="AI27:AK27"/>
    <mergeCell ref="AL27:AN27"/>
    <mergeCell ref="AI28:AK28"/>
    <mergeCell ref="AL28:AN28"/>
    <mergeCell ref="AO28:AQ28"/>
    <mergeCell ref="AR28:AT28"/>
    <mergeCell ref="AU28:BP28"/>
    <mergeCell ref="AC28:AE28"/>
    <mergeCell ref="E27:G27"/>
    <mergeCell ref="H27:I27"/>
    <mergeCell ref="J27:K27"/>
    <mergeCell ref="L27:M27"/>
    <mergeCell ref="N27:O27"/>
    <mergeCell ref="P27:Q27"/>
    <mergeCell ref="R27:S27"/>
    <mergeCell ref="T27:U27"/>
    <mergeCell ref="V27:W27"/>
    <mergeCell ref="BY25:CS25"/>
    <mergeCell ref="E26:G26"/>
    <mergeCell ref="H26:I26"/>
    <mergeCell ref="J26:K26"/>
    <mergeCell ref="L26:M26"/>
    <mergeCell ref="N26:O26"/>
    <mergeCell ref="P26:Q26"/>
    <mergeCell ref="X25:Y25"/>
    <mergeCell ref="Z25:AB25"/>
    <mergeCell ref="AC25:AE25"/>
    <mergeCell ref="AF25:AH25"/>
    <mergeCell ref="AI25:AK25"/>
    <mergeCell ref="AL25:AN25"/>
    <mergeCell ref="BY26:CS26"/>
    <mergeCell ref="AF26:AH26"/>
    <mergeCell ref="AI26:AK26"/>
    <mergeCell ref="AL26:AN26"/>
    <mergeCell ref="AO26:AQ26"/>
    <mergeCell ref="AR26:AT26"/>
    <mergeCell ref="AU26:BP26"/>
    <mergeCell ref="R26:S26"/>
    <mergeCell ref="T26:U26"/>
    <mergeCell ref="V26:W26"/>
    <mergeCell ref="X26:Y26"/>
    <mergeCell ref="AR24:AT24"/>
    <mergeCell ref="AU24:BP24"/>
    <mergeCell ref="R24:S24"/>
    <mergeCell ref="T24:U24"/>
    <mergeCell ref="V24:W24"/>
    <mergeCell ref="X24:Y24"/>
    <mergeCell ref="Z24:AB24"/>
    <mergeCell ref="AC24:AE24"/>
    <mergeCell ref="AO25:AQ25"/>
    <mergeCell ref="AR25:AT25"/>
    <mergeCell ref="AU25:BP25"/>
    <mergeCell ref="E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2:Y22"/>
    <mergeCell ref="Z22:AB22"/>
    <mergeCell ref="AC22:AE22"/>
    <mergeCell ref="AO23:AQ23"/>
    <mergeCell ref="AR23:AT23"/>
    <mergeCell ref="AU23:BP23"/>
    <mergeCell ref="BY23:CS23"/>
    <mergeCell ref="E24:G24"/>
    <mergeCell ref="H24:I24"/>
    <mergeCell ref="J24:K24"/>
    <mergeCell ref="L24:M24"/>
    <mergeCell ref="N24:O24"/>
    <mergeCell ref="P24:Q24"/>
    <mergeCell ref="X23:Y23"/>
    <mergeCell ref="Z23:AB23"/>
    <mergeCell ref="AC23:AE23"/>
    <mergeCell ref="AF23:AH23"/>
    <mergeCell ref="AI23:AK23"/>
    <mergeCell ref="AL23:AN23"/>
    <mergeCell ref="BY24:CS24"/>
    <mergeCell ref="AF24:AH24"/>
    <mergeCell ref="AI24:AK24"/>
    <mergeCell ref="AL24:AN24"/>
    <mergeCell ref="AO24:AQ24"/>
    <mergeCell ref="E23:G23"/>
    <mergeCell ref="H23:I23"/>
    <mergeCell ref="J23:K23"/>
    <mergeCell ref="L23:M23"/>
    <mergeCell ref="N23:O23"/>
    <mergeCell ref="P23:Q23"/>
    <mergeCell ref="R23:S23"/>
    <mergeCell ref="T23:U23"/>
    <mergeCell ref="V23:W23"/>
    <mergeCell ref="AU21:BP21"/>
    <mergeCell ref="BY21:CS21"/>
    <mergeCell ref="E22:G22"/>
    <mergeCell ref="H22:I22"/>
    <mergeCell ref="J22:K22"/>
    <mergeCell ref="L22:M22"/>
    <mergeCell ref="N22:O22"/>
    <mergeCell ref="P22:Q22"/>
    <mergeCell ref="X21:Y21"/>
    <mergeCell ref="Z21:AB21"/>
    <mergeCell ref="AC21:AE21"/>
    <mergeCell ref="AF21:AH21"/>
    <mergeCell ref="AI21:AK21"/>
    <mergeCell ref="AL21:AN21"/>
    <mergeCell ref="BY22:CS22"/>
    <mergeCell ref="AF22:AH22"/>
    <mergeCell ref="AI22:AK22"/>
    <mergeCell ref="AL22:AN22"/>
    <mergeCell ref="AO22:AQ22"/>
    <mergeCell ref="AR22:AT22"/>
    <mergeCell ref="AU22:BP22"/>
    <mergeCell ref="R22:S22"/>
    <mergeCell ref="T22:U22"/>
    <mergeCell ref="V22:W22"/>
    <mergeCell ref="BY20:CS20"/>
    <mergeCell ref="E21:G21"/>
    <mergeCell ref="H21:I21"/>
    <mergeCell ref="J21:K21"/>
    <mergeCell ref="L21:M21"/>
    <mergeCell ref="N21:O21"/>
    <mergeCell ref="P21:Q21"/>
    <mergeCell ref="R21:S21"/>
    <mergeCell ref="T21:U21"/>
    <mergeCell ref="V21:W21"/>
    <mergeCell ref="AF20:AH20"/>
    <mergeCell ref="AI20:AK20"/>
    <mergeCell ref="AL20:AN20"/>
    <mergeCell ref="AO20:AQ20"/>
    <mergeCell ref="AR20:AT20"/>
    <mergeCell ref="AU20:BP20"/>
    <mergeCell ref="R20:S20"/>
    <mergeCell ref="T20:U20"/>
    <mergeCell ref="V20:W20"/>
    <mergeCell ref="X20:Y20"/>
    <mergeCell ref="Z20:AB20"/>
    <mergeCell ref="AC20:AE20"/>
    <mergeCell ref="AO21:AQ21"/>
    <mergeCell ref="AR21:AT21"/>
    <mergeCell ref="E20:G20"/>
    <mergeCell ref="H20:I20"/>
    <mergeCell ref="J20:K20"/>
    <mergeCell ref="L20:M20"/>
    <mergeCell ref="N20:O20"/>
    <mergeCell ref="P20:Q20"/>
    <mergeCell ref="X19:Y19"/>
    <mergeCell ref="Z19:AB19"/>
    <mergeCell ref="AC19:AE19"/>
    <mergeCell ref="E19:G19"/>
    <mergeCell ref="H19:I19"/>
    <mergeCell ref="J19:K19"/>
    <mergeCell ref="L19:M19"/>
    <mergeCell ref="N19:O19"/>
    <mergeCell ref="P19:Q19"/>
    <mergeCell ref="R19:S19"/>
    <mergeCell ref="T18:U18"/>
    <mergeCell ref="V18:W18"/>
    <mergeCell ref="X18:Y18"/>
    <mergeCell ref="Z18:AB18"/>
    <mergeCell ref="AC18:AE18"/>
    <mergeCell ref="AO19:AQ19"/>
    <mergeCell ref="AR19:AT19"/>
    <mergeCell ref="AU19:BP19"/>
    <mergeCell ref="BY19:CS19"/>
    <mergeCell ref="AF19:AH19"/>
    <mergeCell ref="AI19:AK19"/>
    <mergeCell ref="AL19:AN19"/>
    <mergeCell ref="T19:U19"/>
    <mergeCell ref="V19:W19"/>
    <mergeCell ref="AO17:AQ17"/>
    <mergeCell ref="AR17:AT17"/>
    <mergeCell ref="AU17:BP17"/>
    <mergeCell ref="BY17:CS17"/>
    <mergeCell ref="E18:G18"/>
    <mergeCell ref="H18:I18"/>
    <mergeCell ref="J18:K18"/>
    <mergeCell ref="L18:M18"/>
    <mergeCell ref="N18:O18"/>
    <mergeCell ref="P18:Q18"/>
    <mergeCell ref="X17:Y17"/>
    <mergeCell ref="Z17:AB17"/>
    <mergeCell ref="AC17:AE17"/>
    <mergeCell ref="AF17:AH17"/>
    <mergeCell ref="AI17:AK17"/>
    <mergeCell ref="AL17:AN17"/>
    <mergeCell ref="BY18:CS18"/>
    <mergeCell ref="AF18:AH18"/>
    <mergeCell ref="AI18:AK18"/>
    <mergeCell ref="AL18:AN18"/>
    <mergeCell ref="AO18:AQ18"/>
    <mergeCell ref="AR18:AT18"/>
    <mergeCell ref="AU18:BP18"/>
    <mergeCell ref="R18:S18"/>
    <mergeCell ref="BY16:CS16"/>
    <mergeCell ref="E17:G17"/>
    <mergeCell ref="H17:I17"/>
    <mergeCell ref="J17:K17"/>
    <mergeCell ref="L17:M17"/>
    <mergeCell ref="N17:O17"/>
    <mergeCell ref="P17:Q17"/>
    <mergeCell ref="R17:S17"/>
    <mergeCell ref="T17:U17"/>
    <mergeCell ref="V17:W17"/>
    <mergeCell ref="AF16:AH16"/>
    <mergeCell ref="AI16:AK16"/>
    <mergeCell ref="AL16:AN16"/>
    <mergeCell ref="AO16:AQ16"/>
    <mergeCell ref="AR16:AT16"/>
    <mergeCell ref="AU16:BP16"/>
    <mergeCell ref="R16:S16"/>
    <mergeCell ref="T16:U16"/>
    <mergeCell ref="V16:W16"/>
    <mergeCell ref="X16:Y16"/>
    <mergeCell ref="Z16:AB16"/>
    <mergeCell ref="AC16:AE16"/>
    <mergeCell ref="E16:G16"/>
    <mergeCell ref="H16:I16"/>
    <mergeCell ref="J16:K16"/>
    <mergeCell ref="L16:M16"/>
    <mergeCell ref="N16:O16"/>
    <mergeCell ref="P16:Q16"/>
    <mergeCell ref="AF15:AH15"/>
    <mergeCell ref="AI15:AK15"/>
    <mergeCell ref="AL15:AN15"/>
    <mergeCell ref="AO15:AQ15"/>
    <mergeCell ref="AR15:AT15"/>
    <mergeCell ref="AU15:BP15"/>
    <mergeCell ref="R15:S15"/>
    <mergeCell ref="T15:U15"/>
    <mergeCell ref="V15:W15"/>
    <mergeCell ref="X15:Y15"/>
    <mergeCell ref="Z15:AB15"/>
    <mergeCell ref="AC15:AE15"/>
    <mergeCell ref="E15:G15"/>
    <mergeCell ref="H15:I15"/>
    <mergeCell ref="J15:K15"/>
    <mergeCell ref="L15:M15"/>
    <mergeCell ref="N15:O15"/>
    <mergeCell ref="P15:Q15"/>
    <mergeCell ref="AO14:AQ14"/>
    <mergeCell ref="AR14:AT14"/>
    <mergeCell ref="AU14:BP14"/>
    <mergeCell ref="R14:S14"/>
    <mergeCell ref="T14:U14"/>
    <mergeCell ref="V14:W14"/>
    <mergeCell ref="X14:Y14"/>
    <mergeCell ref="Z14:AB14"/>
    <mergeCell ref="AC14:AE14"/>
    <mergeCell ref="E14:G14"/>
    <mergeCell ref="H14:I14"/>
    <mergeCell ref="J14:K14"/>
    <mergeCell ref="L14:M14"/>
    <mergeCell ref="N14:O14"/>
    <mergeCell ref="P14:Q14"/>
    <mergeCell ref="AF13:AH13"/>
    <mergeCell ref="AI13:AK13"/>
    <mergeCell ref="AL13:AN13"/>
    <mergeCell ref="E13:G13"/>
    <mergeCell ref="H13:I13"/>
    <mergeCell ref="J13:K13"/>
    <mergeCell ref="L13:M13"/>
    <mergeCell ref="N13:O13"/>
    <mergeCell ref="P13:Q13"/>
    <mergeCell ref="AF14:AH14"/>
    <mergeCell ref="AI14:AK14"/>
    <mergeCell ref="AL14:AN14"/>
    <mergeCell ref="AO13:AQ13"/>
    <mergeCell ref="AR13:AT13"/>
    <mergeCell ref="AU13:BP13"/>
    <mergeCell ref="R13:S13"/>
    <mergeCell ref="T13:U13"/>
    <mergeCell ref="V13:W13"/>
    <mergeCell ref="X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P12:Q12"/>
    <mergeCell ref="R12:S12"/>
    <mergeCell ref="T12:U12"/>
    <mergeCell ref="V12:W12"/>
    <mergeCell ref="X12:Y12"/>
    <mergeCell ref="Z12:AB12"/>
    <mergeCell ref="AO7:AQ10"/>
    <mergeCell ref="AR7:AT10"/>
    <mergeCell ref="AI11:AK11"/>
    <mergeCell ref="AL11:AN11"/>
    <mergeCell ref="AO11:AQ11"/>
    <mergeCell ref="AR11:AT11"/>
    <mergeCell ref="AU11:BP12"/>
    <mergeCell ref="E12:G12"/>
    <mergeCell ref="H12:I12"/>
    <mergeCell ref="J12:K12"/>
    <mergeCell ref="L12:M12"/>
    <mergeCell ref="N12:O12"/>
    <mergeCell ref="T11:U11"/>
    <mergeCell ref="V11:W11"/>
    <mergeCell ref="X11:Y11"/>
    <mergeCell ref="Z11:AB11"/>
    <mergeCell ref="AC11:AE11"/>
    <mergeCell ref="AF11:AH11"/>
    <mergeCell ref="H11:I11"/>
    <mergeCell ref="J11:K11"/>
    <mergeCell ref="L11:M11"/>
    <mergeCell ref="N11:O11"/>
    <mergeCell ref="P11:Q11"/>
    <mergeCell ref="R11:S11"/>
    <mergeCell ref="F2:G2"/>
    <mergeCell ref="AY2:BP2"/>
    <mergeCell ref="E3:AD3"/>
    <mergeCell ref="AX3:BP3"/>
    <mergeCell ref="K5:Y6"/>
    <mergeCell ref="Z5:AB10"/>
    <mergeCell ref="AD5:AE10"/>
    <mergeCell ref="AG5:AT6"/>
    <mergeCell ref="E6:G10"/>
    <mergeCell ref="H6:I10"/>
    <mergeCell ref="J9:K10"/>
    <mergeCell ref="L9:M10"/>
    <mergeCell ref="N9:O10"/>
    <mergeCell ref="P9:Q10"/>
    <mergeCell ref="R9:S10"/>
    <mergeCell ref="T9:U10"/>
    <mergeCell ref="AU6:BP10"/>
    <mergeCell ref="J7:O8"/>
    <mergeCell ref="P7:U8"/>
    <mergeCell ref="V7:W10"/>
    <mergeCell ref="X7:Y10"/>
    <mergeCell ref="AF7:AH10"/>
    <mergeCell ref="AI7:AK10"/>
    <mergeCell ref="AL7:AN10"/>
  </mergeCells>
  <conditionalFormatting sqref="H13:I37">
    <cfRule type="expression" dxfId="29" priority="7" stopIfTrue="1">
      <formula>AND(H13=0)</formula>
    </cfRule>
  </conditionalFormatting>
  <conditionalFormatting sqref="AF13:AH37">
    <cfRule type="expression" dxfId="27" priority="11" stopIfTrue="1">
      <formula>AND(H13=0)</formula>
    </cfRule>
  </conditionalFormatting>
  <conditionalFormatting sqref="AI13:AK37">
    <cfRule type="expression" dxfId="26" priority="10" stopIfTrue="1">
      <formula>AND(H13=0)</formula>
    </cfRule>
  </conditionalFormatting>
  <conditionalFormatting sqref="AL13:AN37">
    <cfRule type="expression" dxfId="24" priority="9" stopIfTrue="1">
      <formula>AND(H13=0)</formula>
    </cfRule>
  </conditionalFormatting>
  <conditionalFormatting sqref="AO13:AQ37">
    <cfRule type="expression" dxfId="21" priority="6" stopIfTrue="1">
      <formula>AND(H13=0)</formula>
    </cfRule>
  </conditionalFormatting>
  <conditionalFormatting sqref="AR13:AT37">
    <cfRule type="expression" dxfId="20" priority="8" stopIfTrue="1">
      <formula>AND(H13=0)</formula>
    </cfRule>
  </conditionalFormatting>
  <printOptions horizontalCentered="1" verticalCentered="1"/>
  <pageMargins left="0.6692913385826772" right="0.19685039370078741" top="0.19685039370078741" bottom="0.19685039370078741" header="0" footer="0"/>
  <pageSetup paperSize="9" scale="85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B1583FDF-1575-43D6-B3CD-E6A158A82A4E}">
            <xm:f>AND('FICHA 101 (PG 1)'!$BG$47=TRUE)</xm:f>
            <x14:dxf>
              <font>
                <color theme="0"/>
              </font>
            </x14:dxf>
          </x14:cfRule>
          <xm:sqref>L50:AD50</xm:sqref>
        </x14:conditionalFormatting>
        <x14:conditionalFormatting xmlns:xm="http://schemas.microsoft.com/office/excel/2006/main">
          <x14:cfRule type="expression" priority="3" id="{D8CC05FB-1780-4EC6-934C-A41152B285D9}">
            <xm:f>AND('FICHA 101 (PG 1)'!$BG$47=TRUE)</xm:f>
            <x14:dxf>
              <font>
                <color theme="0"/>
              </font>
            </x14:dxf>
          </x14:cfRule>
          <xm:sqref>AI50:AK50</xm:sqref>
        </x14:conditionalFormatting>
        <x14:conditionalFormatting xmlns:xm="http://schemas.microsoft.com/office/excel/2006/main">
          <x14:cfRule type="expression" priority="2" id="{57705361-EBDE-4DE5-A70A-F4539ADCA6FE}">
            <xm:f>AND('FICHA 101 (PG 1)'!$BG$47=TRUE)</xm:f>
            <x14:dxf>
              <font>
                <color theme="0"/>
              </font>
            </x14:dxf>
          </x14:cfRule>
          <xm:sqref>AN50:AP50</xm:sqref>
        </x14:conditionalFormatting>
        <x14:conditionalFormatting xmlns:xm="http://schemas.microsoft.com/office/excel/2006/main">
          <x14:cfRule type="expression" priority="33" id="{F8BEF9F1-12EB-4DEB-9009-74971DA5FCE2}">
            <xm:f>AND('FICHA 101 (PG 1)'!$BG$47=TRUE)</xm:f>
            <x14:dxf>
              <font>
                <color theme="0" tint="-0.14996795556505021"/>
              </font>
            </x14:dxf>
          </x14:cfRule>
          <xm:sqref>AO12:AQ41</xm:sqref>
        </x14:conditionalFormatting>
        <x14:conditionalFormatting xmlns:xm="http://schemas.microsoft.com/office/excel/2006/main">
          <x14:cfRule type="expression" priority="1" id="{22C4BFCA-C6E3-4D13-BB49-CA3E6CB8BC5B}">
            <xm:f>AND('FICHA 101 (PG 1)'!$BG$47=TRUE)</xm:f>
            <x14:dxf>
              <font>
                <color theme="0"/>
              </font>
            </x14:dxf>
          </x14:cfRule>
          <xm:sqref>AT50:AV50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CE80-363A-4454-B098-DF0CA0E52089}">
  <sheetPr>
    <tabColor rgb="FFFFFF00"/>
    <pageSetUpPr fitToPage="1"/>
  </sheetPr>
  <dimension ref="A2:BI64"/>
  <sheetViews>
    <sheetView showGridLines="0" zoomScale="110" zoomScaleNormal="110" zoomScaleSheetLayoutView="100" workbookViewId="0">
      <selection activeCell="K4" sqref="K4:AB4"/>
    </sheetView>
  </sheetViews>
  <sheetFormatPr defaultColWidth="2.85546875" defaultRowHeight="12.75" x14ac:dyDescent="0.2"/>
  <cols>
    <col min="1" max="1" width="2.85546875" style="1"/>
    <col min="2" max="2" width="11.28515625" style="1" bestFit="1" customWidth="1"/>
    <col min="3" max="3" width="11.28515625" style="1" customWidth="1"/>
    <col min="4" max="4" width="2.85546875" style="1"/>
    <col min="5" max="5" width="2.85546875" style="1" customWidth="1"/>
    <col min="6" max="6" width="3.140625" style="1" customWidth="1"/>
    <col min="7" max="25" width="2.85546875" style="1" customWidth="1"/>
    <col min="26" max="26" width="3.140625" style="1" customWidth="1"/>
    <col min="27" max="27" width="2" style="1" customWidth="1"/>
    <col min="28" max="28" width="2.28515625" style="1" customWidth="1"/>
    <col min="29" max="29" width="2.85546875" style="1" customWidth="1"/>
    <col min="30" max="30" width="1.7109375" style="1" customWidth="1"/>
    <col min="31" max="38" width="2.85546875" style="1" customWidth="1"/>
    <col min="39" max="39" width="3.140625" style="1" customWidth="1"/>
    <col min="40" max="40" width="2.5703125" style="1" bestFit="1" customWidth="1"/>
    <col min="41" max="46" width="2.85546875" style="1" customWidth="1"/>
    <col min="47" max="47" width="5.140625" style="1" customWidth="1"/>
    <col min="48" max="50" width="2.85546875" style="1" customWidth="1"/>
    <col min="51" max="51" width="5.42578125" style="1" customWidth="1"/>
    <col min="52" max="57" width="2.85546875" style="1" customWidth="1"/>
    <col min="58" max="58" width="8.5703125" style="1" customWidth="1"/>
    <col min="59" max="59" width="9.5703125" style="1" customWidth="1"/>
    <col min="60" max="16384" width="2.85546875" style="1"/>
  </cols>
  <sheetData>
    <row r="2" spans="2:61" ht="15.75" x14ac:dyDescent="0.2">
      <c r="F2" s="2"/>
      <c r="H2" s="2"/>
      <c r="I2" s="3"/>
      <c r="J2" s="4"/>
      <c r="K2" s="186" t="s">
        <v>0</v>
      </c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4"/>
      <c r="AD2" s="4"/>
      <c r="AE2" s="4"/>
    </row>
    <row r="3" spans="2:61" ht="15" x14ac:dyDescent="0.2">
      <c r="F3" s="6"/>
      <c r="H3" s="6"/>
      <c r="I3" s="7"/>
      <c r="J3" s="4"/>
      <c r="K3" s="186" t="s">
        <v>1</v>
      </c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4"/>
      <c r="AD3" s="4"/>
    </row>
    <row r="4" spans="2:61" ht="14.25" x14ac:dyDescent="0.2">
      <c r="F4" s="6"/>
      <c r="H4" s="6"/>
      <c r="I4" s="4"/>
      <c r="J4" s="4"/>
      <c r="K4" s="186" t="s">
        <v>281</v>
      </c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4"/>
      <c r="AD4" s="4"/>
      <c r="AV4" s="8"/>
      <c r="AX4" s="8"/>
      <c r="AZ4" s="9"/>
      <c r="BA4" s="9"/>
      <c r="BB4" s="9"/>
      <c r="BC4" s="9"/>
      <c r="BD4" s="9"/>
      <c r="BE4" s="9"/>
    </row>
    <row r="5" spans="2:61" ht="14.25" x14ac:dyDescent="0.2">
      <c r="F5" s="6"/>
      <c r="H5" s="6"/>
      <c r="I5" s="10"/>
      <c r="J5" s="10"/>
      <c r="K5" s="470" t="str">
        <f>'FICHA 101 (PG 1)'!K5</f>
        <v>EE NOME DA ESCOLA</v>
      </c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"/>
      <c r="AD5" s="4"/>
      <c r="AV5" s="8"/>
      <c r="AX5" s="8"/>
      <c r="AZ5" s="9"/>
      <c r="BA5" s="9"/>
      <c r="BB5" s="9"/>
      <c r="BC5" s="9"/>
      <c r="BD5" s="9"/>
      <c r="BE5" s="9"/>
    </row>
    <row r="6" spans="2:61" ht="8.1" customHeight="1" x14ac:dyDescent="0.2">
      <c r="F6" s="6"/>
      <c r="H6" s="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V6" s="11">
        <v>1</v>
      </c>
      <c r="AW6" s="12"/>
      <c r="AX6" s="13"/>
      <c r="AY6" s="12"/>
      <c r="AZ6" s="14"/>
      <c r="BA6" s="14"/>
      <c r="BB6" s="14"/>
      <c r="BC6" s="14"/>
      <c r="BD6" s="14"/>
      <c r="BE6" s="14"/>
      <c r="BF6" s="15"/>
    </row>
    <row r="7" spans="2:61" ht="15" customHeight="1" x14ac:dyDescent="0.2">
      <c r="I7" s="4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81" t="s">
        <v>19</v>
      </c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471" t="str">
        <f>REPT('FICHA 101 (PG 1)'!AN7,1)</f>
        <v>S/N</v>
      </c>
      <c r="AO7" s="471"/>
      <c r="AP7" s="471"/>
      <c r="AQ7" s="471"/>
      <c r="AR7" s="471"/>
      <c r="AS7" s="17"/>
      <c r="AT7" s="17"/>
      <c r="AU7" s="17"/>
      <c r="AV7" s="468" t="s">
        <v>99</v>
      </c>
      <c r="AW7" s="469"/>
      <c r="AX7" s="469"/>
      <c r="AY7" s="472" t="str">
        <f>REPT('FICHA 101 (PG 1)'!AY7,1)</f>
        <v/>
      </c>
      <c r="AZ7" s="472"/>
      <c r="BA7" s="472"/>
      <c r="BB7" s="472"/>
      <c r="BC7" s="472"/>
      <c r="BD7" s="472"/>
      <c r="BE7" s="472"/>
      <c r="BF7" s="473"/>
    </row>
    <row r="8" spans="2:61" ht="3.95" customHeight="1" x14ac:dyDescent="0.2">
      <c r="I8" s="4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20"/>
      <c r="AM8" s="21"/>
      <c r="AN8" s="21"/>
      <c r="AO8" s="21"/>
      <c r="AP8" s="21"/>
      <c r="AQ8" s="21"/>
      <c r="AR8" s="21"/>
      <c r="AS8" s="21"/>
      <c r="AT8" s="21"/>
      <c r="AU8" s="21"/>
      <c r="AV8" s="2"/>
      <c r="AX8" s="2"/>
      <c r="AY8" s="22"/>
      <c r="AZ8" s="4"/>
      <c r="BA8" s="4"/>
      <c r="BB8" s="4"/>
      <c r="BC8" s="4"/>
      <c r="BD8" s="4"/>
      <c r="BE8" s="4"/>
      <c r="BF8" s="4"/>
    </row>
    <row r="9" spans="2:61" s="18" customFormat="1" ht="8.1" customHeight="1" x14ac:dyDescent="0.15">
      <c r="E9" s="11">
        <v>2</v>
      </c>
      <c r="F9" s="231" t="s">
        <v>30</v>
      </c>
      <c r="G9" s="231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30" t="s">
        <v>2</v>
      </c>
      <c r="AD9" s="231"/>
      <c r="AE9" s="231"/>
      <c r="AF9" s="24"/>
      <c r="AG9" s="25"/>
      <c r="AH9" s="230" t="s">
        <v>3</v>
      </c>
      <c r="AI9" s="231"/>
      <c r="AJ9" s="24"/>
      <c r="AK9" s="25"/>
      <c r="AL9" s="230" t="s">
        <v>68</v>
      </c>
      <c r="AM9" s="231"/>
      <c r="AN9" s="231"/>
      <c r="AO9" s="231"/>
      <c r="AP9" s="231"/>
      <c r="AQ9" s="232"/>
      <c r="AR9" s="230" t="s">
        <v>69</v>
      </c>
      <c r="AS9" s="231"/>
      <c r="AT9" s="231"/>
      <c r="AU9" s="232"/>
      <c r="AV9" s="230" t="s">
        <v>70</v>
      </c>
      <c r="AW9" s="231"/>
      <c r="AX9" s="231"/>
      <c r="AY9" s="232"/>
      <c r="AZ9" s="230" t="s">
        <v>18</v>
      </c>
      <c r="BA9" s="231"/>
      <c r="BB9" s="231"/>
      <c r="BC9" s="231"/>
      <c r="BD9" s="231"/>
      <c r="BE9" s="23"/>
      <c r="BF9" s="25"/>
    </row>
    <row r="10" spans="2:61" x14ac:dyDescent="0.2">
      <c r="B10" s="18"/>
      <c r="C10" s="18"/>
      <c r="E10" s="460" t="str">
        <f>'FICHA 101 (PG 1)'!E10</f>
        <v>NOME DO SERVIDOR</v>
      </c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  <c r="Z10" s="451"/>
      <c r="AA10" s="451"/>
      <c r="AB10" s="452"/>
      <c r="AC10" s="465">
        <f>IF(E10=0,"",'FICHA 101 (PG 1)'!AC10)</f>
        <v>0</v>
      </c>
      <c r="AD10" s="237"/>
      <c r="AE10" s="237"/>
      <c r="AF10" s="237"/>
      <c r="AG10" s="457"/>
      <c r="AH10" s="456">
        <f>'FICHA 101 (PG 1)'!AH10</f>
        <v>0</v>
      </c>
      <c r="AI10" s="237"/>
      <c r="AJ10" s="237"/>
      <c r="AK10" s="457"/>
      <c r="AL10" s="456">
        <f>'FICHA 101 (PG 1)'!AL10</f>
        <v>0</v>
      </c>
      <c r="AM10" s="237"/>
      <c r="AN10" s="237"/>
      <c r="AO10" s="237"/>
      <c r="AP10" s="237"/>
      <c r="AQ10" s="457"/>
      <c r="AR10" s="456" t="str">
        <f>'FICHA 101 (PG 1)'!AR10</f>
        <v>XX.XXX.XXX</v>
      </c>
      <c r="AS10" s="237"/>
      <c r="AT10" s="237"/>
      <c r="AU10" s="457"/>
      <c r="AV10" s="466" t="str">
        <f>'FICHA 101 (PG 1)'!AV10</f>
        <v>XXX.XXX.XXX.XX</v>
      </c>
      <c r="AW10" s="391"/>
      <c r="AX10" s="391"/>
      <c r="AY10" s="467"/>
      <c r="AZ10" s="465">
        <f>'FICHA 101 (PG 1)'!AZ10</f>
        <v>0</v>
      </c>
      <c r="BA10" s="237"/>
      <c r="BB10" s="237"/>
      <c r="BC10" s="237"/>
      <c r="BD10" s="237"/>
      <c r="BE10" s="237"/>
      <c r="BF10" s="457"/>
    </row>
    <row r="11" spans="2:61" s="18" customFormat="1" ht="8.1" customHeight="1" x14ac:dyDescent="0.15">
      <c r="E11" s="230" t="s">
        <v>47</v>
      </c>
      <c r="F11" s="231"/>
      <c r="G11" s="231"/>
      <c r="H11" s="231"/>
      <c r="I11" s="231"/>
      <c r="J11" s="231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33" t="s">
        <v>4</v>
      </c>
      <c r="AD11" s="234"/>
      <c r="AE11" s="235"/>
      <c r="AF11" s="230" t="s">
        <v>71</v>
      </c>
      <c r="AG11" s="231"/>
      <c r="AH11" s="232"/>
      <c r="AI11" s="230" t="s">
        <v>5</v>
      </c>
      <c r="AJ11" s="231"/>
      <c r="AK11" s="232"/>
      <c r="AL11" s="230" t="s">
        <v>9</v>
      </c>
      <c r="AM11" s="231"/>
      <c r="AN11" s="231"/>
      <c r="AO11" s="231"/>
      <c r="AP11" s="24"/>
      <c r="AQ11" s="25"/>
      <c r="AR11" s="230" t="s">
        <v>6</v>
      </c>
      <c r="AS11" s="231"/>
      <c r="AT11" s="231"/>
      <c r="AU11" s="232"/>
      <c r="AV11" s="230" t="s">
        <v>7</v>
      </c>
      <c r="AW11" s="231"/>
      <c r="AX11" s="231"/>
      <c r="AY11" s="24"/>
      <c r="AZ11" s="230" t="s">
        <v>8</v>
      </c>
      <c r="BA11" s="231"/>
      <c r="BB11" s="231"/>
      <c r="BC11" s="231"/>
      <c r="BD11" s="231"/>
      <c r="BE11" s="27"/>
      <c r="BF11" s="28"/>
    </row>
    <row r="12" spans="2:61" s="22" customFormat="1" x14ac:dyDescent="0.2">
      <c r="B12" s="18"/>
      <c r="C12" s="18"/>
      <c r="E12" s="453" t="str">
        <f>'FICHA 101 (PG 1)'!E12</f>
        <v>CARGO</v>
      </c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  <c r="Z12" s="454"/>
      <c r="AA12" s="454"/>
      <c r="AB12" s="455"/>
      <c r="AC12" s="456">
        <f>'FICHA 101 (PG 1)'!AC12</f>
        <v>0</v>
      </c>
      <c r="AD12" s="237"/>
      <c r="AE12" s="457"/>
      <c r="AF12" s="456">
        <f>'FICHA 101 (PG 1)'!AF12</f>
        <v>0</v>
      </c>
      <c r="AG12" s="237"/>
      <c r="AH12" s="457"/>
      <c r="AI12" s="456">
        <f>'FICHA 101 (PG 1)'!AI12</f>
        <v>0</v>
      </c>
      <c r="AJ12" s="237"/>
      <c r="AK12" s="457"/>
      <c r="AL12" s="456">
        <f>'FICHA 101 (PG 1)'!AL12</f>
        <v>0</v>
      </c>
      <c r="AM12" s="237"/>
      <c r="AN12" s="237"/>
      <c r="AO12" s="237"/>
      <c r="AP12" s="237"/>
      <c r="AQ12" s="457"/>
      <c r="AR12" s="456">
        <f>'FICHA 101 (PG 1)'!AR12</f>
        <v>0</v>
      </c>
      <c r="AS12" s="237"/>
      <c r="AT12" s="237"/>
      <c r="AU12" s="457"/>
      <c r="AV12" s="456">
        <f>'FICHA 101 (PG 1)'!AV12</f>
        <v>0</v>
      </c>
      <c r="AW12" s="237"/>
      <c r="AX12" s="237"/>
      <c r="AY12" s="457"/>
      <c r="AZ12" s="456" t="str">
        <f>'FICHA 101 (PG 1)'!AZ12</f>
        <v>----------</v>
      </c>
      <c r="BA12" s="237"/>
      <c r="BB12" s="237"/>
      <c r="BC12" s="237"/>
      <c r="BD12" s="237"/>
      <c r="BE12" s="237"/>
      <c r="BF12" s="457"/>
      <c r="BI12" s="18"/>
    </row>
    <row r="13" spans="2:61" s="18" customFormat="1" ht="8.1" customHeight="1" x14ac:dyDescent="0.15">
      <c r="E13" s="230" t="s">
        <v>48</v>
      </c>
      <c r="F13" s="231"/>
      <c r="G13" s="231"/>
      <c r="H13" s="231"/>
      <c r="I13" s="231"/>
      <c r="J13" s="231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33" t="s">
        <v>10</v>
      </c>
      <c r="AD13" s="234"/>
      <c r="AE13" s="234"/>
      <c r="AF13" s="24"/>
      <c r="AG13" s="24"/>
      <c r="AH13" s="24"/>
      <c r="AI13" s="24"/>
      <c r="AJ13" s="24"/>
      <c r="AK13" s="25"/>
      <c r="AL13" s="230" t="s">
        <v>11</v>
      </c>
      <c r="AM13" s="231"/>
      <c r="AN13" s="231"/>
      <c r="AO13" s="231"/>
      <c r="AP13" s="231"/>
      <c r="AQ13" s="25"/>
      <c r="AR13" s="257" t="s">
        <v>12</v>
      </c>
      <c r="AS13" s="258"/>
      <c r="AT13" s="258"/>
      <c r="AU13" s="259"/>
      <c r="AV13" s="284" t="s">
        <v>13</v>
      </c>
      <c r="AW13" s="285"/>
      <c r="AX13" s="24"/>
      <c r="AY13" s="24"/>
      <c r="AZ13" s="230" t="s">
        <v>67</v>
      </c>
      <c r="BA13" s="231"/>
      <c r="BB13" s="231"/>
      <c r="BC13" s="231"/>
      <c r="BD13" s="231"/>
      <c r="BE13" s="231"/>
      <c r="BF13" s="232"/>
    </row>
    <row r="14" spans="2:61" x14ac:dyDescent="0.2">
      <c r="B14" s="18"/>
      <c r="C14" s="18"/>
      <c r="E14" s="458" t="str">
        <f>'FICHA 101 (PG 1)'!E14</f>
        <v>EE AFRÂNIO PEIXOTO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459"/>
      <c r="AC14" s="236" t="str">
        <f>'FICHA 101 (PG 1)'!AC14</f>
        <v>SÃO PAULO</v>
      </c>
      <c r="AD14" s="236"/>
      <c r="AE14" s="236"/>
      <c r="AF14" s="236"/>
      <c r="AG14" s="236"/>
      <c r="AH14" s="236"/>
      <c r="AI14" s="236"/>
      <c r="AJ14" s="236"/>
      <c r="AK14" s="236"/>
      <c r="AL14" s="462">
        <f>'FICHA 101 (PG 1)'!AL14</f>
        <v>0</v>
      </c>
      <c r="AM14" s="462"/>
      <c r="AN14" s="462"/>
      <c r="AO14" s="462"/>
      <c r="AP14" s="462"/>
      <c r="AQ14" s="462"/>
      <c r="AR14" s="262">
        <f>'FICHA 101 (PG 1)'!AR14</f>
        <v>261</v>
      </c>
      <c r="AS14" s="262"/>
      <c r="AT14" s="262"/>
      <c r="AU14" s="262"/>
      <c r="AV14" s="464" t="str">
        <f>'FICHA 101 (PG 1)'!AV14</f>
        <v>--------------</v>
      </c>
      <c r="AW14" s="464"/>
      <c r="AX14" s="464"/>
      <c r="AY14" s="464"/>
      <c r="AZ14" s="30" t="s">
        <v>14</v>
      </c>
      <c r="BA14" s="136" t="str">
        <f>IF('FICHA 101 (PG 1)'!BA14="","",'FICHA 101 (PG 1)'!BA14)</f>
        <v/>
      </c>
      <c r="BB14" s="297" t="s">
        <v>15</v>
      </c>
      <c r="BC14" s="298"/>
      <c r="BD14" s="136" t="str">
        <f>IF('FICHA 101 (PG 1)'!BD14="","",'FICHA 101 (PG 1)'!BD14)</f>
        <v>X</v>
      </c>
      <c r="BE14" s="29"/>
      <c r="BF14" s="255"/>
    </row>
    <row r="15" spans="2:61" ht="1.5" customHeight="1" x14ac:dyDescent="0.2">
      <c r="B15" s="18"/>
      <c r="C15" s="18"/>
      <c r="E15" s="460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61"/>
      <c r="AC15" s="237"/>
      <c r="AD15" s="237"/>
      <c r="AE15" s="237"/>
      <c r="AF15" s="237"/>
      <c r="AG15" s="237"/>
      <c r="AH15" s="237"/>
      <c r="AI15" s="237"/>
      <c r="AJ15" s="237"/>
      <c r="AK15" s="237"/>
      <c r="AL15" s="463"/>
      <c r="AM15" s="463"/>
      <c r="AN15" s="463"/>
      <c r="AO15" s="463"/>
      <c r="AP15" s="463"/>
      <c r="AQ15" s="463"/>
      <c r="AR15" s="263"/>
      <c r="AS15" s="263"/>
      <c r="AT15" s="263"/>
      <c r="AU15" s="263"/>
      <c r="AV15" s="464"/>
      <c r="AW15" s="464"/>
      <c r="AX15" s="464"/>
      <c r="AY15" s="464"/>
      <c r="AZ15" s="33"/>
      <c r="BA15" s="32"/>
      <c r="BB15" s="34"/>
      <c r="BC15" s="35"/>
      <c r="BD15" s="32"/>
      <c r="BE15" s="32"/>
      <c r="BF15" s="256"/>
    </row>
    <row r="16" spans="2:61" ht="3.95" customHeight="1" x14ac:dyDescent="0.2">
      <c r="B16" s="18"/>
      <c r="C16" s="18"/>
    </row>
    <row r="17" spans="1:58" s="37" customFormat="1" ht="8.1" customHeight="1" x14ac:dyDescent="0.15">
      <c r="B17" s="18"/>
      <c r="C17" s="18"/>
      <c r="E17" s="11">
        <v>3</v>
      </c>
      <c r="F17" s="231" t="s">
        <v>72</v>
      </c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11">
        <v>4</v>
      </c>
      <c r="AY17" s="234" t="s">
        <v>74</v>
      </c>
      <c r="AZ17" s="234"/>
      <c r="BA17" s="234"/>
      <c r="BB17" s="234"/>
      <c r="BC17" s="234"/>
      <c r="BD17" s="234"/>
      <c r="BE17" s="234"/>
      <c r="BF17" s="235"/>
    </row>
    <row r="18" spans="1:58" ht="9" customHeight="1" x14ac:dyDescent="0.2">
      <c r="E18" s="39"/>
      <c r="F18" s="40" t="s">
        <v>20</v>
      </c>
      <c r="G18" s="446">
        <f>'FICHA 101 (PG 1)'!G18</f>
        <v>0</v>
      </c>
      <c r="H18" s="446"/>
      <c r="I18" s="9" t="s">
        <v>21</v>
      </c>
      <c r="J18" s="446">
        <f>'FICHA 101 (PG 1)'!J18</f>
        <v>0</v>
      </c>
      <c r="K18" s="446"/>
      <c r="L18" s="9" t="s">
        <v>21</v>
      </c>
      <c r="M18" s="446">
        <f>'FICHA 101 (PG 1)'!M18</f>
        <v>0</v>
      </c>
      <c r="N18" s="446"/>
      <c r="Q18" s="40" t="s">
        <v>52</v>
      </c>
      <c r="R18" s="446">
        <f>'FICHA 101 (PG 1)'!R18</f>
        <v>0</v>
      </c>
      <c r="S18" s="446"/>
      <c r="T18" s="9" t="s">
        <v>21</v>
      </c>
      <c r="U18" s="446">
        <f>'FICHA 101 (PG 1)'!U18</f>
        <v>0</v>
      </c>
      <c r="V18" s="446"/>
      <c r="W18" s="9" t="s">
        <v>21</v>
      </c>
      <c r="X18" s="446">
        <f>'FICHA 101 (PG 1)'!X18</f>
        <v>0</v>
      </c>
      <c r="Y18" s="446"/>
      <c r="Z18" s="446"/>
      <c r="AA18" s="30"/>
      <c r="AC18" s="40" t="s">
        <v>54</v>
      </c>
      <c r="AD18" s="446">
        <f>'FICHA 101 (PG 1)'!AD18</f>
        <v>0</v>
      </c>
      <c r="AE18" s="446"/>
      <c r="AF18" s="9" t="s">
        <v>21</v>
      </c>
      <c r="AG18" s="446">
        <f>'FICHA 101 (PG 1)'!AG18</f>
        <v>0</v>
      </c>
      <c r="AH18" s="446"/>
      <c r="AI18" s="9" t="s">
        <v>21</v>
      </c>
      <c r="AJ18" s="446">
        <f>'FICHA 101 (PG 1)'!AJ18</f>
        <v>0</v>
      </c>
      <c r="AK18" s="446"/>
      <c r="AL18" s="30"/>
      <c r="AM18" s="30"/>
      <c r="AN18" s="40" t="s">
        <v>56</v>
      </c>
      <c r="AO18" s="446">
        <f>'FICHA 101 (PG 1)'!AO18</f>
        <v>0</v>
      </c>
      <c r="AP18" s="446"/>
      <c r="AQ18" s="9" t="s">
        <v>21</v>
      </c>
      <c r="AR18" s="446">
        <f>'FICHA 101 (PG 1)'!AR18</f>
        <v>0</v>
      </c>
      <c r="AS18" s="446"/>
      <c r="AT18" s="9" t="s">
        <v>21</v>
      </c>
      <c r="AU18" s="446">
        <f>'FICHA 101 (PG 1)'!AU18</f>
        <v>0</v>
      </c>
      <c r="AV18" s="446"/>
      <c r="AW18" s="9"/>
      <c r="AX18" s="41"/>
      <c r="AY18" s="46">
        <f>'FICHA 101 (PG 1)'!AY18</f>
        <v>0</v>
      </c>
      <c r="AZ18" s="30" t="s">
        <v>21</v>
      </c>
      <c r="BA18" s="446">
        <f>'FICHA 101 (PG 1)'!BA18</f>
        <v>0</v>
      </c>
      <c r="BB18" s="446"/>
      <c r="BC18" s="30" t="s">
        <v>21</v>
      </c>
      <c r="BD18" s="446">
        <f>'FICHA 101 (PG 1)'!BD18</f>
        <v>0</v>
      </c>
      <c r="BE18" s="446"/>
      <c r="BF18" s="42"/>
    </row>
    <row r="19" spans="1:58" ht="3.95" customHeight="1" x14ac:dyDescent="0.2">
      <c r="E19" s="43"/>
      <c r="F19" s="44"/>
      <c r="G19" s="45"/>
      <c r="H19" s="46"/>
      <c r="I19" s="47"/>
      <c r="J19" s="45"/>
      <c r="K19" s="46"/>
      <c r="L19" s="47"/>
      <c r="M19" s="46"/>
      <c r="N19" s="46"/>
      <c r="O19" s="48"/>
      <c r="P19" s="48"/>
      <c r="Q19" s="44"/>
      <c r="R19" s="46"/>
      <c r="S19" s="46"/>
      <c r="T19" s="47"/>
      <c r="U19" s="46"/>
      <c r="V19" s="46"/>
      <c r="W19" s="47"/>
      <c r="X19" s="46"/>
      <c r="Y19" s="46"/>
      <c r="Z19" s="46"/>
      <c r="AA19" s="49"/>
      <c r="AB19" s="48"/>
      <c r="AC19" s="44"/>
      <c r="AD19" s="46"/>
      <c r="AE19" s="46"/>
      <c r="AF19" s="47"/>
      <c r="AG19" s="46"/>
      <c r="AH19" s="46"/>
      <c r="AI19" s="47"/>
      <c r="AJ19" s="46"/>
      <c r="AK19" s="46"/>
      <c r="AL19" s="49"/>
      <c r="AM19" s="49"/>
      <c r="AN19" s="44"/>
      <c r="AO19" s="46"/>
      <c r="AP19" s="46"/>
      <c r="AQ19" s="47"/>
      <c r="AR19" s="46"/>
      <c r="AS19" s="46"/>
      <c r="AT19" s="47"/>
      <c r="AU19" s="46"/>
      <c r="AV19" s="46"/>
      <c r="AW19" s="36"/>
      <c r="AX19" s="50"/>
      <c r="AY19" s="16"/>
      <c r="AZ19" s="9"/>
      <c r="BA19" s="51"/>
      <c r="BB19" s="16"/>
      <c r="BC19" s="9"/>
      <c r="BD19" s="51"/>
      <c r="BE19" s="51"/>
      <c r="BF19" s="52"/>
    </row>
    <row r="20" spans="1:58" ht="6.95" customHeight="1" x14ac:dyDescent="0.2">
      <c r="B20" s="53"/>
      <c r="C20" s="53"/>
      <c r="E20" s="39"/>
      <c r="F20" s="40"/>
      <c r="G20" s="30"/>
      <c r="H20" s="30"/>
      <c r="I20" s="9"/>
      <c r="J20" s="30"/>
      <c r="K20" s="30"/>
      <c r="L20" s="9"/>
      <c r="M20" s="30"/>
      <c r="N20" s="30"/>
      <c r="Q20" s="40"/>
      <c r="R20" s="30"/>
      <c r="S20" s="30"/>
      <c r="T20" s="9"/>
      <c r="U20" s="30"/>
      <c r="V20" s="30"/>
      <c r="W20" s="9"/>
      <c r="X20" s="30"/>
      <c r="Y20" s="30"/>
      <c r="Z20" s="30"/>
      <c r="AA20" s="30"/>
      <c r="AC20" s="40"/>
      <c r="AD20" s="30"/>
      <c r="AE20" s="30"/>
      <c r="AF20" s="9"/>
      <c r="AG20" s="30"/>
      <c r="AH20" s="30"/>
      <c r="AI20" s="9"/>
      <c r="AJ20" s="30"/>
      <c r="AK20" s="30"/>
      <c r="AL20" s="30"/>
      <c r="AM20" s="30"/>
      <c r="AN20" s="40"/>
      <c r="AO20" s="30"/>
      <c r="AP20" s="30"/>
      <c r="AQ20" s="9"/>
      <c r="AR20" s="30"/>
      <c r="AS20" s="30"/>
      <c r="AT20" s="9"/>
      <c r="AU20" s="30"/>
      <c r="AV20" s="30"/>
      <c r="AW20" s="9"/>
      <c r="AX20" s="11">
        <v>5</v>
      </c>
      <c r="AY20" s="285" t="s">
        <v>75</v>
      </c>
      <c r="AZ20" s="285"/>
      <c r="BA20" s="285"/>
      <c r="BB20" s="285"/>
      <c r="BC20" s="285"/>
      <c r="BD20" s="285"/>
      <c r="BE20" s="285"/>
      <c r="BF20" s="302"/>
    </row>
    <row r="21" spans="1:58" ht="9" customHeight="1" x14ac:dyDescent="0.2">
      <c r="B21" s="53"/>
      <c r="C21" s="53"/>
      <c r="E21" s="39"/>
      <c r="F21" s="40" t="s">
        <v>22</v>
      </c>
      <c r="G21" s="446">
        <f>'FICHA 101 (PG 1)'!G21</f>
        <v>0</v>
      </c>
      <c r="H21" s="446"/>
      <c r="I21" s="9" t="s">
        <v>21</v>
      </c>
      <c r="J21" s="446">
        <f>'FICHA 101 (PG 1)'!J21</f>
        <v>0</v>
      </c>
      <c r="K21" s="446"/>
      <c r="L21" s="9" t="s">
        <v>21</v>
      </c>
      <c r="M21" s="446">
        <f>'FICHA 101 (PG 1)'!M21</f>
        <v>0</v>
      </c>
      <c r="N21" s="446"/>
      <c r="Q21" s="40" t="s">
        <v>53</v>
      </c>
      <c r="R21" s="446">
        <f>'FICHA 101 (PG 1)'!R21</f>
        <v>0</v>
      </c>
      <c r="S21" s="446"/>
      <c r="T21" s="9" t="s">
        <v>21</v>
      </c>
      <c r="U21" s="446">
        <f>'FICHA 101 (PG 1)'!U21</f>
        <v>0</v>
      </c>
      <c r="V21" s="446"/>
      <c r="W21" s="9" t="s">
        <v>21</v>
      </c>
      <c r="X21" s="446">
        <f>'FICHA 101 (PG 1)'!X21</f>
        <v>0</v>
      </c>
      <c r="Y21" s="446"/>
      <c r="Z21" s="446"/>
      <c r="AA21" s="30"/>
      <c r="AC21" s="40" t="s">
        <v>55</v>
      </c>
      <c r="AD21" s="446">
        <f>'FICHA 101 (PG 1)'!AD21</f>
        <v>0</v>
      </c>
      <c r="AE21" s="446"/>
      <c r="AF21" s="9" t="s">
        <v>21</v>
      </c>
      <c r="AG21" s="446">
        <f>'FICHA 101 (PG 1)'!AG21</f>
        <v>0</v>
      </c>
      <c r="AH21" s="446"/>
      <c r="AI21" s="9" t="s">
        <v>21</v>
      </c>
      <c r="AJ21" s="446">
        <f>'FICHA 101 (PG 1)'!AJ21</f>
        <v>0</v>
      </c>
      <c r="AK21" s="446"/>
      <c r="AL21" s="30"/>
      <c r="AM21" s="30"/>
      <c r="AN21" s="40" t="s">
        <v>73</v>
      </c>
      <c r="AO21" s="446">
        <f>'FICHA 101 (PG 1)'!AO21</f>
        <v>0</v>
      </c>
      <c r="AP21" s="446"/>
      <c r="AQ21" s="9" t="s">
        <v>21</v>
      </c>
      <c r="AR21" s="446">
        <f>'FICHA 101 (PG 1)'!AR21</f>
        <v>0</v>
      </c>
      <c r="AS21" s="446"/>
      <c r="AT21" s="9" t="s">
        <v>21</v>
      </c>
      <c r="AU21" s="446">
        <f>'FICHA 101 (PG 1)'!AU21</f>
        <v>0</v>
      </c>
      <c r="AV21" s="446"/>
      <c r="AW21" s="9"/>
      <c r="AX21" s="447" t="str">
        <f>REPT('FICHA 101 (PG 1)'!AX21,1)</f>
        <v/>
      </c>
      <c r="AY21" s="448"/>
      <c r="AZ21" s="448"/>
      <c r="BA21" s="448"/>
      <c r="BB21" s="448"/>
      <c r="BC21" s="448"/>
      <c r="BD21" s="448"/>
      <c r="BE21" s="448"/>
      <c r="BF21" s="449"/>
    </row>
    <row r="22" spans="1:58" ht="3.95" customHeight="1" x14ac:dyDescent="0.2">
      <c r="B22" s="53"/>
      <c r="C22" s="53"/>
      <c r="E22" s="43"/>
      <c r="F22" s="44"/>
      <c r="G22" s="49"/>
      <c r="H22" s="49"/>
      <c r="I22" s="47"/>
      <c r="J22" s="49"/>
      <c r="K22" s="49"/>
      <c r="L22" s="47"/>
      <c r="M22" s="49"/>
      <c r="N22" s="49"/>
      <c r="O22" s="48"/>
      <c r="P22" s="48"/>
      <c r="Q22" s="44"/>
      <c r="R22" s="49"/>
      <c r="S22" s="49"/>
      <c r="T22" s="47"/>
      <c r="U22" s="49"/>
      <c r="V22" s="49"/>
      <c r="W22" s="47"/>
      <c r="X22" s="49"/>
      <c r="Y22" s="49"/>
      <c r="Z22" s="49"/>
      <c r="AA22" s="49"/>
      <c r="AB22" s="48"/>
      <c r="AC22" s="44"/>
      <c r="AD22" s="49"/>
      <c r="AE22" s="49"/>
      <c r="AF22" s="47"/>
      <c r="AG22" s="49"/>
      <c r="AH22" s="49"/>
      <c r="AI22" s="47"/>
      <c r="AJ22" s="49"/>
      <c r="AK22" s="49"/>
      <c r="AL22" s="49"/>
      <c r="AM22" s="49"/>
      <c r="AN22" s="44"/>
      <c r="AO22" s="49"/>
      <c r="AP22" s="49"/>
      <c r="AQ22" s="47"/>
      <c r="AR22" s="49"/>
      <c r="AS22" s="49"/>
      <c r="AT22" s="47"/>
      <c r="AU22" s="49"/>
      <c r="AV22" s="49"/>
      <c r="AW22" s="47"/>
      <c r="AX22" s="450"/>
      <c r="AY22" s="451"/>
      <c r="AZ22" s="451"/>
      <c r="BA22" s="451"/>
      <c r="BB22" s="451"/>
      <c r="BC22" s="451"/>
      <c r="BD22" s="451"/>
      <c r="BE22" s="451"/>
      <c r="BF22" s="452"/>
    </row>
    <row r="23" spans="1:58" s="18" customFormat="1" ht="3.95" customHeight="1" x14ac:dyDescent="0.15">
      <c r="B23" s="53"/>
      <c r="C23" s="53"/>
    </row>
    <row r="24" spans="1:58" s="5" customFormat="1" ht="8.1" customHeight="1" x14ac:dyDescent="0.2">
      <c r="B24" s="53"/>
      <c r="C24" s="53"/>
      <c r="E24" s="11">
        <v>6</v>
      </c>
      <c r="F24" s="54"/>
      <c r="G24" s="11">
        <v>7</v>
      </c>
      <c r="H24" s="55"/>
      <c r="I24" s="11">
        <v>8</v>
      </c>
      <c r="J24" s="258" t="s">
        <v>16</v>
      </c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9"/>
      <c r="Y24" s="271" t="s">
        <v>96</v>
      </c>
      <c r="Z24" s="442"/>
      <c r="AA24" s="56">
        <v>9</v>
      </c>
      <c r="AB24" s="190" t="s">
        <v>94</v>
      </c>
      <c r="AC24" s="190"/>
      <c r="AD24" s="191"/>
      <c r="AE24" s="11">
        <v>10</v>
      </c>
      <c r="AF24" s="162" t="s">
        <v>17</v>
      </c>
      <c r="AG24" s="162"/>
      <c r="AH24" s="162"/>
      <c r="AI24" s="162"/>
      <c r="AJ24" s="162"/>
      <c r="AK24" s="162"/>
      <c r="AL24" s="162"/>
      <c r="AM24" s="162"/>
      <c r="AN24" s="163"/>
      <c r="AO24" s="11">
        <v>11</v>
      </c>
      <c r="AP24" s="162" t="s">
        <v>29</v>
      </c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3"/>
    </row>
    <row r="25" spans="1:58" s="5" customFormat="1" ht="3.95" customHeight="1" x14ac:dyDescent="0.2">
      <c r="E25" s="57"/>
      <c r="F25" s="58"/>
      <c r="G25" s="57"/>
      <c r="H25" s="58"/>
      <c r="I25" s="59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1"/>
      <c r="Y25" s="316"/>
      <c r="Z25" s="443"/>
      <c r="AA25" s="272"/>
      <c r="AB25" s="192"/>
      <c r="AC25" s="192"/>
      <c r="AD25" s="193"/>
      <c r="AE25" s="60"/>
      <c r="AF25" s="166"/>
      <c r="AG25" s="166"/>
      <c r="AH25" s="166"/>
      <c r="AI25" s="166"/>
      <c r="AJ25" s="166"/>
      <c r="AK25" s="166"/>
      <c r="AL25" s="166"/>
      <c r="AM25" s="166"/>
      <c r="AN25" s="167"/>
      <c r="AO25" s="57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5"/>
    </row>
    <row r="26" spans="1:58" s="5" customFormat="1" ht="8.1" customHeight="1" x14ac:dyDescent="0.2">
      <c r="B26" s="158"/>
      <c r="C26" s="158"/>
      <c r="D26" s="61"/>
      <c r="E26" s="159" t="s">
        <v>32</v>
      </c>
      <c r="F26" s="160"/>
      <c r="G26" s="176" t="s">
        <v>28</v>
      </c>
      <c r="H26" s="177"/>
      <c r="I26" s="299" t="s">
        <v>23</v>
      </c>
      <c r="J26" s="299"/>
      <c r="K26" s="299"/>
      <c r="L26" s="299"/>
      <c r="M26" s="299"/>
      <c r="N26" s="299"/>
      <c r="O26" s="227" t="s">
        <v>24</v>
      </c>
      <c r="P26" s="228"/>
      <c r="Q26" s="228"/>
      <c r="R26" s="228"/>
      <c r="S26" s="228"/>
      <c r="T26" s="229"/>
      <c r="U26" s="271" t="s">
        <v>79</v>
      </c>
      <c r="V26" s="268"/>
      <c r="W26" s="267" t="s">
        <v>80</v>
      </c>
      <c r="X26" s="268"/>
      <c r="Y26" s="316"/>
      <c r="Z26" s="443"/>
      <c r="AA26" s="273"/>
      <c r="AB26" s="192"/>
      <c r="AC26" s="192"/>
      <c r="AD26" s="193"/>
      <c r="AE26" s="277" t="s">
        <v>25</v>
      </c>
      <c r="AF26" s="278"/>
      <c r="AG26" s="168" t="s">
        <v>26</v>
      </c>
      <c r="AH26" s="168"/>
      <c r="AI26" s="168" t="s">
        <v>27</v>
      </c>
      <c r="AJ26" s="168"/>
      <c r="AK26" s="226" t="s">
        <v>59</v>
      </c>
      <c r="AL26" s="226"/>
      <c r="AM26" s="226" t="s">
        <v>60</v>
      </c>
      <c r="AN26" s="168"/>
      <c r="AO26" s="57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5"/>
    </row>
    <row r="27" spans="1:58" s="5" customFormat="1" ht="12" customHeight="1" x14ac:dyDescent="0.2">
      <c r="B27" s="158"/>
      <c r="C27" s="158"/>
      <c r="D27" s="61"/>
      <c r="E27" s="159"/>
      <c r="F27" s="160"/>
      <c r="G27" s="178"/>
      <c r="H27" s="179"/>
      <c r="I27" s="197" t="s">
        <v>49</v>
      </c>
      <c r="J27" s="198"/>
      <c r="K27" s="197" t="s">
        <v>33</v>
      </c>
      <c r="L27" s="198"/>
      <c r="M27" s="197" t="s">
        <v>78</v>
      </c>
      <c r="N27" s="198"/>
      <c r="O27" s="197" t="s">
        <v>57</v>
      </c>
      <c r="P27" s="198"/>
      <c r="Q27" s="197" t="s">
        <v>58</v>
      </c>
      <c r="R27" s="198"/>
      <c r="S27" s="197" t="s">
        <v>98</v>
      </c>
      <c r="T27" s="198"/>
      <c r="U27" s="269"/>
      <c r="V27" s="270"/>
      <c r="W27" s="269"/>
      <c r="X27" s="270"/>
      <c r="Y27" s="444"/>
      <c r="Z27" s="445"/>
      <c r="AA27" s="274"/>
      <c r="AB27" s="194"/>
      <c r="AC27" s="194"/>
      <c r="AD27" s="195"/>
      <c r="AE27" s="279"/>
      <c r="AF27" s="280"/>
      <c r="AG27" s="168"/>
      <c r="AH27" s="168"/>
      <c r="AI27" s="168"/>
      <c r="AJ27" s="168"/>
      <c r="AK27" s="226"/>
      <c r="AL27" s="226"/>
      <c r="AM27" s="168"/>
      <c r="AN27" s="168"/>
      <c r="AO27" s="59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7"/>
    </row>
    <row r="28" spans="1:58" ht="12.75" customHeight="1" thickBot="1" x14ac:dyDescent="0.25">
      <c r="A28" s="63"/>
      <c r="B28" s="64" t="s">
        <v>92</v>
      </c>
      <c r="C28" s="65" t="s">
        <v>66</v>
      </c>
      <c r="D28" s="66"/>
      <c r="E28" s="440"/>
      <c r="F28" s="441"/>
      <c r="G28" s="438">
        <f>'FICHA 101 VERSO (PG 6)'!H38</f>
        <v>5562</v>
      </c>
      <c r="H28" s="436"/>
      <c r="I28" s="436">
        <f>'FICHA 101 VERSO (PG 6)'!J38</f>
        <v>2</v>
      </c>
      <c r="J28" s="436"/>
      <c r="K28" s="436">
        <f>'FICHA 101 VERSO (PG 6)'!L38</f>
        <v>12</v>
      </c>
      <c r="L28" s="436"/>
      <c r="M28" s="436">
        <f>'FICHA 101 VERSO (PG 6)'!N38</f>
        <v>10</v>
      </c>
      <c r="N28" s="436"/>
      <c r="O28" s="436">
        <f>'FICHA 101 VERSO (PG 6)'!P38</f>
        <v>15</v>
      </c>
      <c r="P28" s="436"/>
      <c r="Q28" s="436">
        <f>'FICHA 101 VERSO (PG 6)'!R38</f>
        <v>45</v>
      </c>
      <c r="R28" s="436"/>
      <c r="S28" s="436">
        <f>'FICHA 101 VERSO (PG 6)'!T38</f>
        <v>730</v>
      </c>
      <c r="T28" s="436"/>
      <c r="U28" s="436">
        <f>'FICHA 101 VERSO (PG 6)'!V38</f>
        <v>61</v>
      </c>
      <c r="V28" s="436"/>
      <c r="W28" s="436">
        <f>'FICHA 101 VERSO (PG 6)'!X38</f>
        <v>151</v>
      </c>
      <c r="X28" s="436"/>
      <c r="Y28" s="437">
        <f>'FICHA 101 VERSO (PG 6)'!Z38</f>
        <v>636</v>
      </c>
      <c r="Z28" s="438"/>
      <c r="AA28" s="437">
        <f>'FICHA 101 VERSO (PG 6)'!AC38</f>
        <v>1037</v>
      </c>
      <c r="AB28" s="439"/>
      <c r="AC28" s="439"/>
      <c r="AD28" s="438"/>
      <c r="AE28" s="266">
        <f>'FICHA 101 VERSO (PG 6)'!AF38</f>
        <v>4536</v>
      </c>
      <c r="AF28" s="225"/>
      <c r="AG28" s="223">
        <f>'FICHA 101 VERSO (PG 6)'!AI38</f>
        <v>4536</v>
      </c>
      <c r="AH28" s="223"/>
      <c r="AI28" s="224">
        <f>'FICHA 101 VERSO (PG 6)'!AL38</f>
        <v>5590</v>
      </c>
      <c r="AJ28" s="225"/>
      <c r="AK28" s="223">
        <f>'FICHA 101 VERSO (PG 6)'!AO38</f>
        <v>3917</v>
      </c>
      <c r="AL28" s="223"/>
      <c r="AM28" s="223">
        <f>'FICHA 101 VERSO (PG 6)'!AR38</f>
        <v>4536</v>
      </c>
      <c r="AN28" s="223"/>
      <c r="AO28" s="183" t="s">
        <v>95</v>
      </c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5"/>
    </row>
    <row r="29" spans="1:58" ht="12.75" customHeight="1" x14ac:dyDescent="0.2">
      <c r="B29" s="140"/>
      <c r="C29" s="141"/>
      <c r="E29" s="171" t="str">
        <f>IF(B29&lt;&gt;"",YEAR(B29),"")</f>
        <v/>
      </c>
      <c r="F29" s="172"/>
      <c r="G29" s="214">
        <f>IF(B29&lt;&gt;"",C29-B29+1,0)</f>
        <v>0</v>
      </c>
      <c r="H29" s="215"/>
      <c r="I29" s="156"/>
      <c r="J29" s="157"/>
      <c r="K29" s="156"/>
      <c r="L29" s="157"/>
      <c r="M29" s="156"/>
      <c r="N29" s="157"/>
      <c r="O29" s="202"/>
      <c r="P29" s="202"/>
      <c r="Q29" s="202"/>
      <c r="R29" s="202"/>
      <c r="S29" s="199"/>
      <c r="T29" s="199"/>
      <c r="U29" s="202"/>
      <c r="V29" s="202"/>
      <c r="W29" s="202"/>
      <c r="X29" s="202"/>
      <c r="Y29" s="156"/>
      <c r="Z29" s="157"/>
      <c r="AA29" s="156"/>
      <c r="AB29" s="188"/>
      <c r="AC29" s="188"/>
      <c r="AD29" s="157"/>
      <c r="AE29" s="203">
        <f>IF(G29&lt;&gt;0,(G29)-(I29+K29+M29+O29+Q29+S29+U29+W29)+AE28,AE28)</f>
        <v>4536</v>
      </c>
      <c r="AF29" s="170"/>
      <c r="AG29" s="169">
        <f>AE29</f>
        <v>4536</v>
      </c>
      <c r="AH29" s="170"/>
      <c r="AI29" s="169">
        <f>(G29+AA29+AI28)-(K29+M29+Q29+S29+U29+W29)</f>
        <v>5590</v>
      </c>
      <c r="AJ29" s="170"/>
      <c r="AK29" s="169">
        <f>(G29+AK28)-(K29+M29+Q29+S29+U29+W29+Y29)</f>
        <v>3917</v>
      </c>
      <c r="AL29" s="170"/>
      <c r="AM29" s="169">
        <f>AE29</f>
        <v>4536</v>
      </c>
      <c r="AN29" s="170"/>
      <c r="AO29" s="180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2"/>
    </row>
    <row r="30" spans="1:58" x14ac:dyDescent="0.2">
      <c r="B30" s="137"/>
      <c r="C30" s="137"/>
      <c r="E30" s="171" t="str">
        <f t="shared" ref="E30:E58" si="0">IF(B30&lt;&gt;"",YEAR(B30),"")</f>
        <v/>
      </c>
      <c r="F30" s="172"/>
      <c r="G30" s="214">
        <f>IF(B30&lt;&gt;"",C30-B30+1,0)</f>
        <v>0</v>
      </c>
      <c r="H30" s="215"/>
      <c r="I30" s="156"/>
      <c r="J30" s="157"/>
      <c r="K30" s="156"/>
      <c r="L30" s="157"/>
      <c r="M30" s="156"/>
      <c r="N30" s="157"/>
      <c r="O30" s="156"/>
      <c r="P30" s="157"/>
      <c r="Q30" s="202"/>
      <c r="R30" s="202"/>
      <c r="S30" s="199"/>
      <c r="T30" s="199"/>
      <c r="U30" s="202"/>
      <c r="V30" s="202"/>
      <c r="W30" s="202"/>
      <c r="X30" s="202"/>
      <c r="Y30" s="156"/>
      <c r="Z30" s="157"/>
      <c r="AA30" s="156"/>
      <c r="AB30" s="188"/>
      <c r="AC30" s="188"/>
      <c r="AD30" s="157"/>
      <c r="AE30" s="203">
        <f t="shared" ref="AE30:AE58" si="1">IF(G30&lt;&gt;0,(G30)-(I30+K30+M30+O30+Q30+S30+U30+W30)+AE29,AE29)</f>
        <v>4536</v>
      </c>
      <c r="AF30" s="170"/>
      <c r="AG30" s="169">
        <f t="shared" ref="AG30:AG57" si="2">AE30</f>
        <v>4536</v>
      </c>
      <c r="AH30" s="170"/>
      <c r="AI30" s="169">
        <f>(G30+AA30+AI29)-(K30+M30+Q30+S30+U30+W30)</f>
        <v>5590</v>
      </c>
      <c r="AJ30" s="170"/>
      <c r="AK30" s="169">
        <f t="shared" ref="AK30:AK58" si="3">(G30+AK29)-(K30+M30+Q30+S30+U30+W30+Y30)</f>
        <v>3917</v>
      </c>
      <c r="AL30" s="170"/>
      <c r="AM30" s="169">
        <f t="shared" ref="AM30:AM58" si="4">AE30</f>
        <v>4536</v>
      </c>
      <c r="AN30" s="170"/>
      <c r="AO30" s="180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2"/>
    </row>
    <row r="31" spans="1:58" ht="12.75" customHeight="1" x14ac:dyDescent="0.2">
      <c r="B31" s="137"/>
      <c r="C31" s="137"/>
      <c r="E31" s="171" t="str">
        <f t="shared" si="0"/>
        <v/>
      </c>
      <c r="F31" s="172"/>
      <c r="G31" s="214">
        <f t="shared" ref="G31:G57" si="5">IF(B31&lt;&gt;"",C31-B31+1,0)</f>
        <v>0</v>
      </c>
      <c r="H31" s="215"/>
      <c r="I31" s="156"/>
      <c r="J31" s="157"/>
      <c r="K31" s="156"/>
      <c r="L31" s="157"/>
      <c r="M31" s="156"/>
      <c r="N31" s="157"/>
      <c r="O31" s="202"/>
      <c r="P31" s="202"/>
      <c r="Q31" s="202"/>
      <c r="R31" s="202"/>
      <c r="S31" s="199"/>
      <c r="T31" s="199"/>
      <c r="U31" s="202"/>
      <c r="V31" s="202"/>
      <c r="W31" s="202"/>
      <c r="X31" s="202"/>
      <c r="Y31" s="156"/>
      <c r="Z31" s="157"/>
      <c r="AA31" s="156"/>
      <c r="AB31" s="188"/>
      <c r="AC31" s="188"/>
      <c r="AD31" s="157"/>
      <c r="AE31" s="203">
        <f t="shared" si="1"/>
        <v>4536</v>
      </c>
      <c r="AF31" s="170"/>
      <c r="AG31" s="169">
        <f t="shared" si="2"/>
        <v>4536</v>
      </c>
      <c r="AH31" s="170"/>
      <c r="AI31" s="169">
        <f t="shared" ref="AI31:AI58" si="6">(G31+AA31+AI30)-(K31+M31+Q31+S31+U31+W31)</f>
        <v>5590</v>
      </c>
      <c r="AJ31" s="170"/>
      <c r="AK31" s="169">
        <f t="shared" si="3"/>
        <v>3917</v>
      </c>
      <c r="AL31" s="170"/>
      <c r="AM31" s="169">
        <f t="shared" si="4"/>
        <v>4536</v>
      </c>
      <c r="AN31" s="170"/>
      <c r="AO31" s="477"/>
      <c r="AP31" s="478"/>
      <c r="AQ31" s="478"/>
      <c r="AR31" s="478"/>
      <c r="AS31" s="478"/>
      <c r="AT31" s="478"/>
      <c r="AU31" s="478"/>
      <c r="AV31" s="478"/>
      <c r="AW31" s="478"/>
      <c r="AX31" s="478"/>
      <c r="AY31" s="478"/>
      <c r="AZ31" s="478"/>
      <c r="BA31" s="478"/>
      <c r="BB31" s="478"/>
      <c r="BC31" s="478"/>
      <c r="BD31" s="478"/>
      <c r="BE31" s="478"/>
      <c r="BF31" s="479"/>
    </row>
    <row r="32" spans="1:58" x14ac:dyDescent="0.2">
      <c r="B32" s="137"/>
      <c r="C32" s="137"/>
      <c r="E32" s="171" t="str">
        <f t="shared" si="0"/>
        <v/>
      </c>
      <c r="F32" s="172"/>
      <c r="G32" s="214">
        <f t="shared" si="5"/>
        <v>0</v>
      </c>
      <c r="H32" s="215"/>
      <c r="I32" s="156"/>
      <c r="J32" s="157"/>
      <c r="K32" s="156"/>
      <c r="L32" s="157"/>
      <c r="M32" s="156"/>
      <c r="N32" s="157"/>
      <c r="O32" s="156"/>
      <c r="P32" s="157"/>
      <c r="Q32" s="202"/>
      <c r="R32" s="202"/>
      <c r="S32" s="199"/>
      <c r="T32" s="199"/>
      <c r="U32" s="202"/>
      <c r="V32" s="202"/>
      <c r="W32" s="202"/>
      <c r="X32" s="202"/>
      <c r="Y32" s="156"/>
      <c r="Z32" s="157"/>
      <c r="AA32" s="156"/>
      <c r="AB32" s="188"/>
      <c r="AC32" s="188"/>
      <c r="AD32" s="157"/>
      <c r="AE32" s="203">
        <f t="shared" si="1"/>
        <v>4536</v>
      </c>
      <c r="AF32" s="170"/>
      <c r="AG32" s="169">
        <f t="shared" si="2"/>
        <v>4536</v>
      </c>
      <c r="AH32" s="170"/>
      <c r="AI32" s="169">
        <f t="shared" si="6"/>
        <v>5590</v>
      </c>
      <c r="AJ32" s="170"/>
      <c r="AK32" s="169">
        <f t="shared" si="3"/>
        <v>3917</v>
      </c>
      <c r="AL32" s="170"/>
      <c r="AM32" s="169">
        <f t="shared" si="4"/>
        <v>4536</v>
      </c>
      <c r="AN32" s="170"/>
      <c r="AO32" s="477"/>
      <c r="AP32" s="478"/>
      <c r="AQ32" s="478"/>
      <c r="AR32" s="478"/>
      <c r="AS32" s="478"/>
      <c r="AT32" s="478"/>
      <c r="AU32" s="478"/>
      <c r="AV32" s="478"/>
      <c r="AW32" s="478"/>
      <c r="AX32" s="478"/>
      <c r="AY32" s="478"/>
      <c r="AZ32" s="478"/>
      <c r="BA32" s="478"/>
      <c r="BB32" s="478"/>
      <c r="BC32" s="478"/>
      <c r="BD32" s="478"/>
      <c r="BE32" s="478"/>
      <c r="BF32" s="479"/>
    </row>
    <row r="33" spans="2:58" x14ac:dyDescent="0.2">
      <c r="B33" s="137"/>
      <c r="C33" s="137"/>
      <c r="E33" s="171" t="str">
        <f t="shared" si="0"/>
        <v/>
      </c>
      <c r="F33" s="172"/>
      <c r="G33" s="214">
        <f t="shared" si="5"/>
        <v>0</v>
      </c>
      <c r="H33" s="215"/>
      <c r="I33" s="156"/>
      <c r="J33" s="157"/>
      <c r="K33" s="156"/>
      <c r="L33" s="157"/>
      <c r="M33" s="156"/>
      <c r="N33" s="157"/>
      <c r="O33" s="202"/>
      <c r="P33" s="202"/>
      <c r="Q33" s="202"/>
      <c r="R33" s="202"/>
      <c r="S33" s="199"/>
      <c r="T33" s="199"/>
      <c r="U33" s="202"/>
      <c r="V33" s="202"/>
      <c r="W33" s="202"/>
      <c r="X33" s="202"/>
      <c r="Y33" s="156"/>
      <c r="Z33" s="157"/>
      <c r="AA33" s="156"/>
      <c r="AB33" s="188"/>
      <c r="AC33" s="188"/>
      <c r="AD33" s="157"/>
      <c r="AE33" s="203">
        <f t="shared" si="1"/>
        <v>4536</v>
      </c>
      <c r="AF33" s="170"/>
      <c r="AG33" s="169">
        <f t="shared" si="2"/>
        <v>4536</v>
      </c>
      <c r="AH33" s="170"/>
      <c r="AI33" s="169">
        <f t="shared" si="6"/>
        <v>5590</v>
      </c>
      <c r="AJ33" s="170"/>
      <c r="AK33" s="169">
        <f t="shared" si="3"/>
        <v>3917</v>
      </c>
      <c r="AL33" s="170"/>
      <c r="AM33" s="169">
        <f t="shared" si="4"/>
        <v>4536</v>
      </c>
      <c r="AN33" s="170"/>
      <c r="AO33" s="153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5"/>
    </row>
    <row r="34" spans="2:58" ht="12.75" customHeight="1" x14ac:dyDescent="0.2">
      <c r="B34" s="137"/>
      <c r="C34" s="137"/>
      <c r="E34" s="171" t="str">
        <f t="shared" si="0"/>
        <v/>
      </c>
      <c r="F34" s="172"/>
      <c r="G34" s="214">
        <f t="shared" si="5"/>
        <v>0</v>
      </c>
      <c r="H34" s="215"/>
      <c r="I34" s="156"/>
      <c r="J34" s="157"/>
      <c r="K34" s="156"/>
      <c r="L34" s="157"/>
      <c r="M34" s="156"/>
      <c r="N34" s="157"/>
      <c r="O34" s="156"/>
      <c r="P34" s="157"/>
      <c r="Q34" s="202"/>
      <c r="R34" s="202"/>
      <c r="S34" s="199"/>
      <c r="T34" s="199"/>
      <c r="U34" s="202"/>
      <c r="V34" s="202"/>
      <c r="W34" s="202"/>
      <c r="X34" s="202"/>
      <c r="Y34" s="156"/>
      <c r="Z34" s="157"/>
      <c r="AA34" s="156"/>
      <c r="AB34" s="188"/>
      <c r="AC34" s="188"/>
      <c r="AD34" s="157"/>
      <c r="AE34" s="203">
        <f t="shared" si="1"/>
        <v>4536</v>
      </c>
      <c r="AF34" s="170"/>
      <c r="AG34" s="169">
        <f t="shared" si="2"/>
        <v>4536</v>
      </c>
      <c r="AH34" s="170"/>
      <c r="AI34" s="169">
        <f t="shared" si="6"/>
        <v>5590</v>
      </c>
      <c r="AJ34" s="170"/>
      <c r="AK34" s="169">
        <f t="shared" si="3"/>
        <v>3917</v>
      </c>
      <c r="AL34" s="170"/>
      <c r="AM34" s="169">
        <f t="shared" si="4"/>
        <v>4536</v>
      </c>
      <c r="AN34" s="170"/>
      <c r="AO34" s="180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2"/>
    </row>
    <row r="35" spans="2:58" ht="12.75" customHeight="1" x14ac:dyDescent="0.2">
      <c r="B35" s="137"/>
      <c r="C35" s="137"/>
      <c r="E35" s="171" t="str">
        <f t="shared" si="0"/>
        <v/>
      </c>
      <c r="F35" s="172"/>
      <c r="G35" s="214">
        <f t="shared" si="5"/>
        <v>0</v>
      </c>
      <c r="H35" s="215"/>
      <c r="I35" s="156"/>
      <c r="J35" s="157"/>
      <c r="K35" s="156"/>
      <c r="L35" s="157"/>
      <c r="M35" s="156"/>
      <c r="N35" s="157"/>
      <c r="O35" s="202"/>
      <c r="P35" s="202"/>
      <c r="Q35" s="202"/>
      <c r="R35" s="202"/>
      <c r="S35" s="199"/>
      <c r="T35" s="199"/>
      <c r="U35" s="202"/>
      <c r="V35" s="202"/>
      <c r="W35" s="202"/>
      <c r="X35" s="202"/>
      <c r="Y35" s="156"/>
      <c r="Z35" s="157"/>
      <c r="AA35" s="156"/>
      <c r="AB35" s="188"/>
      <c r="AC35" s="188"/>
      <c r="AD35" s="157"/>
      <c r="AE35" s="203">
        <f t="shared" si="1"/>
        <v>4536</v>
      </c>
      <c r="AF35" s="170"/>
      <c r="AG35" s="169">
        <f t="shared" si="2"/>
        <v>4536</v>
      </c>
      <c r="AH35" s="170"/>
      <c r="AI35" s="169">
        <f t="shared" si="6"/>
        <v>5590</v>
      </c>
      <c r="AJ35" s="170"/>
      <c r="AK35" s="169">
        <f t="shared" si="3"/>
        <v>3917</v>
      </c>
      <c r="AL35" s="170"/>
      <c r="AM35" s="169">
        <f t="shared" si="4"/>
        <v>4536</v>
      </c>
      <c r="AN35" s="170"/>
      <c r="AO35" s="153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5"/>
    </row>
    <row r="36" spans="2:58" x14ac:dyDescent="0.2">
      <c r="B36" s="137"/>
      <c r="C36" s="137"/>
      <c r="E36" s="171" t="str">
        <f t="shared" si="0"/>
        <v/>
      </c>
      <c r="F36" s="172"/>
      <c r="G36" s="214">
        <f t="shared" si="5"/>
        <v>0</v>
      </c>
      <c r="H36" s="215"/>
      <c r="I36" s="156"/>
      <c r="J36" s="157"/>
      <c r="K36" s="156"/>
      <c r="L36" s="157"/>
      <c r="M36" s="156"/>
      <c r="N36" s="157"/>
      <c r="O36" s="156"/>
      <c r="P36" s="157"/>
      <c r="Q36" s="202"/>
      <c r="R36" s="202"/>
      <c r="S36" s="199"/>
      <c r="T36" s="199"/>
      <c r="U36" s="202"/>
      <c r="V36" s="202"/>
      <c r="W36" s="202"/>
      <c r="X36" s="202"/>
      <c r="Y36" s="156"/>
      <c r="Z36" s="157"/>
      <c r="AA36" s="156"/>
      <c r="AB36" s="188"/>
      <c r="AC36" s="188"/>
      <c r="AD36" s="157"/>
      <c r="AE36" s="203">
        <f t="shared" si="1"/>
        <v>4536</v>
      </c>
      <c r="AF36" s="170"/>
      <c r="AG36" s="169">
        <f t="shared" si="2"/>
        <v>4536</v>
      </c>
      <c r="AH36" s="170"/>
      <c r="AI36" s="169">
        <f t="shared" si="6"/>
        <v>5590</v>
      </c>
      <c r="AJ36" s="170"/>
      <c r="AK36" s="169">
        <f t="shared" si="3"/>
        <v>3917</v>
      </c>
      <c r="AL36" s="170"/>
      <c r="AM36" s="169">
        <f t="shared" si="4"/>
        <v>4536</v>
      </c>
      <c r="AN36" s="170"/>
      <c r="AO36" s="153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5"/>
    </row>
    <row r="37" spans="2:58" x14ac:dyDescent="0.2">
      <c r="B37" s="137"/>
      <c r="C37" s="137"/>
      <c r="E37" s="171" t="str">
        <f t="shared" si="0"/>
        <v/>
      </c>
      <c r="F37" s="172"/>
      <c r="G37" s="214">
        <f t="shared" si="5"/>
        <v>0</v>
      </c>
      <c r="H37" s="215"/>
      <c r="I37" s="156"/>
      <c r="J37" s="157"/>
      <c r="K37" s="156"/>
      <c r="L37" s="157"/>
      <c r="M37" s="156"/>
      <c r="N37" s="157"/>
      <c r="O37" s="202"/>
      <c r="P37" s="202"/>
      <c r="Q37" s="202"/>
      <c r="R37" s="202"/>
      <c r="S37" s="199"/>
      <c r="T37" s="199"/>
      <c r="U37" s="202"/>
      <c r="V37" s="202"/>
      <c r="W37" s="202"/>
      <c r="X37" s="202"/>
      <c r="Y37" s="156"/>
      <c r="Z37" s="157"/>
      <c r="AA37" s="156"/>
      <c r="AB37" s="188"/>
      <c r="AC37" s="188"/>
      <c r="AD37" s="157"/>
      <c r="AE37" s="203">
        <f t="shared" si="1"/>
        <v>4536</v>
      </c>
      <c r="AF37" s="170"/>
      <c r="AG37" s="169">
        <f t="shared" si="2"/>
        <v>4536</v>
      </c>
      <c r="AH37" s="170"/>
      <c r="AI37" s="169">
        <f t="shared" si="6"/>
        <v>5590</v>
      </c>
      <c r="AJ37" s="170"/>
      <c r="AK37" s="169">
        <f t="shared" si="3"/>
        <v>3917</v>
      </c>
      <c r="AL37" s="170"/>
      <c r="AM37" s="169">
        <f t="shared" si="4"/>
        <v>4536</v>
      </c>
      <c r="AN37" s="170"/>
      <c r="AO37" s="477"/>
      <c r="AP37" s="478"/>
      <c r="AQ37" s="478"/>
      <c r="AR37" s="478"/>
      <c r="AS37" s="478"/>
      <c r="AT37" s="478"/>
      <c r="AU37" s="478"/>
      <c r="AV37" s="478"/>
      <c r="AW37" s="478"/>
      <c r="AX37" s="478"/>
      <c r="AY37" s="478"/>
      <c r="AZ37" s="478"/>
      <c r="BA37" s="478"/>
      <c r="BB37" s="478"/>
      <c r="BC37" s="478"/>
      <c r="BD37" s="478"/>
      <c r="BE37" s="478"/>
      <c r="BF37" s="479"/>
    </row>
    <row r="38" spans="2:58" ht="12.75" customHeight="1" x14ac:dyDescent="0.2">
      <c r="B38" s="137"/>
      <c r="C38" s="137"/>
      <c r="E38" s="171" t="str">
        <f t="shared" si="0"/>
        <v/>
      </c>
      <c r="F38" s="172"/>
      <c r="G38" s="214">
        <f t="shared" si="5"/>
        <v>0</v>
      </c>
      <c r="H38" s="215"/>
      <c r="I38" s="156"/>
      <c r="J38" s="157"/>
      <c r="K38" s="156"/>
      <c r="L38" s="157"/>
      <c r="M38" s="156"/>
      <c r="N38" s="157"/>
      <c r="O38" s="156"/>
      <c r="P38" s="157"/>
      <c r="Q38" s="202"/>
      <c r="R38" s="202"/>
      <c r="S38" s="199"/>
      <c r="T38" s="199"/>
      <c r="U38" s="202"/>
      <c r="V38" s="202"/>
      <c r="W38" s="202"/>
      <c r="X38" s="202"/>
      <c r="Y38" s="156"/>
      <c r="Z38" s="157"/>
      <c r="AA38" s="156"/>
      <c r="AB38" s="188"/>
      <c r="AC38" s="188"/>
      <c r="AD38" s="157"/>
      <c r="AE38" s="203">
        <f t="shared" si="1"/>
        <v>4536</v>
      </c>
      <c r="AF38" s="170"/>
      <c r="AG38" s="169">
        <f t="shared" si="2"/>
        <v>4536</v>
      </c>
      <c r="AH38" s="170"/>
      <c r="AI38" s="169">
        <f t="shared" si="6"/>
        <v>5590</v>
      </c>
      <c r="AJ38" s="170"/>
      <c r="AK38" s="169">
        <f t="shared" si="3"/>
        <v>3917</v>
      </c>
      <c r="AL38" s="170"/>
      <c r="AM38" s="169">
        <f t="shared" si="4"/>
        <v>4536</v>
      </c>
      <c r="AN38" s="170"/>
      <c r="AO38" s="153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5"/>
    </row>
    <row r="39" spans="2:58" ht="12.75" customHeight="1" x14ac:dyDescent="0.2">
      <c r="B39" s="137"/>
      <c r="C39" s="137"/>
      <c r="E39" s="171" t="str">
        <f t="shared" si="0"/>
        <v/>
      </c>
      <c r="F39" s="172"/>
      <c r="G39" s="214">
        <f t="shared" si="5"/>
        <v>0</v>
      </c>
      <c r="H39" s="215"/>
      <c r="I39" s="156"/>
      <c r="J39" s="157"/>
      <c r="K39" s="156"/>
      <c r="L39" s="157"/>
      <c r="M39" s="156"/>
      <c r="N39" s="157"/>
      <c r="O39" s="202"/>
      <c r="P39" s="202"/>
      <c r="Q39" s="202"/>
      <c r="R39" s="202"/>
      <c r="S39" s="199"/>
      <c r="T39" s="199"/>
      <c r="U39" s="202"/>
      <c r="V39" s="202"/>
      <c r="W39" s="202"/>
      <c r="X39" s="202"/>
      <c r="Y39" s="156"/>
      <c r="Z39" s="157"/>
      <c r="AA39" s="156"/>
      <c r="AB39" s="188"/>
      <c r="AC39" s="188"/>
      <c r="AD39" s="157"/>
      <c r="AE39" s="203">
        <f t="shared" si="1"/>
        <v>4536</v>
      </c>
      <c r="AF39" s="170"/>
      <c r="AG39" s="169">
        <f t="shared" si="2"/>
        <v>4536</v>
      </c>
      <c r="AH39" s="170"/>
      <c r="AI39" s="169">
        <f t="shared" si="6"/>
        <v>5590</v>
      </c>
      <c r="AJ39" s="170"/>
      <c r="AK39" s="169">
        <f t="shared" si="3"/>
        <v>3917</v>
      </c>
      <c r="AL39" s="170"/>
      <c r="AM39" s="169">
        <f t="shared" si="4"/>
        <v>4536</v>
      </c>
      <c r="AN39" s="170"/>
      <c r="AO39" s="153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5"/>
    </row>
    <row r="40" spans="2:58" x14ac:dyDescent="0.2">
      <c r="B40" s="137"/>
      <c r="C40" s="137"/>
      <c r="E40" s="171" t="str">
        <f t="shared" si="0"/>
        <v/>
      </c>
      <c r="F40" s="172"/>
      <c r="G40" s="214">
        <f t="shared" si="5"/>
        <v>0</v>
      </c>
      <c r="H40" s="215"/>
      <c r="I40" s="156"/>
      <c r="J40" s="157"/>
      <c r="K40" s="156"/>
      <c r="L40" s="157"/>
      <c r="M40" s="156"/>
      <c r="N40" s="157"/>
      <c r="O40" s="156"/>
      <c r="P40" s="157"/>
      <c r="Q40" s="202"/>
      <c r="R40" s="202"/>
      <c r="S40" s="199"/>
      <c r="T40" s="199"/>
      <c r="U40" s="202"/>
      <c r="V40" s="202"/>
      <c r="W40" s="202"/>
      <c r="X40" s="202"/>
      <c r="Y40" s="156"/>
      <c r="Z40" s="157"/>
      <c r="AA40" s="156"/>
      <c r="AB40" s="188"/>
      <c r="AC40" s="188"/>
      <c r="AD40" s="157"/>
      <c r="AE40" s="203">
        <f t="shared" si="1"/>
        <v>4536</v>
      </c>
      <c r="AF40" s="170"/>
      <c r="AG40" s="169">
        <f t="shared" si="2"/>
        <v>4536</v>
      </c>
      <c r="AH40" s="170"/>
      <c r="AI40" s="169">
        <f t="shared" si="6"/>
        <v>5590</v>
      </c>
      <c r="AJ40" s="170"/>
      <c r="AK40" s="169">
        <f t="shared" si="3"/>
        <v>3917</v>
      </c>
      <c r="AL40" s="170"/>
      <c r="AM40" s="169">
        <f t="shared" si="4"/>
        <v>4536</v>
      </c>
      <c r="AN40" s="170"/>
      <c r="AO40" s="153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5"/>
    </row>
    <row r="41" spans="2:58" ht="12.75" customHeight="1" x14ac:dyDescent="0.2">
      <c r="B41" s="137"/>
      <c r="C41" s="137"/>
      <c r="E41" s="171" t="str">
        <f t="shared" si="0"/>
        <v/>
      </c>
      <c r="F41" s="172"/>
      <c r="G41" s="214">
        <f t="shared" si="5"/>
        <v>0</v>
      </c>
      <c r="H41" s="215"/>
      <c r="I41" s="156"/>
      <c r="J41" s="157"/>
      <c r="K41" s="156"/>
      <c r="L41" s="157"/>
      <c r="M41" s="156"/>
      <c r="N41" s="157"/>
      <c r="O41" s="202"/>
      <c r="P41" s="202"/>
      <c r="Q41" s="202"/>
      <c r="R41" s="202"/>
      <c r="S41" s="199"/>
      <c r="T41" s="199"/>
      <c r="U41" s="202"/>
      <c r="V41" s="202"/>
      <c r="W41" s="202"/>
      <c r="X41" s="202"/>
      <c r="Y41" s="156"/>
      <c r="Z41" s="157"/>
      <c r="AA41" s="156"/>
      <c r="AB41" s="188"/>
      <c r="AC41" s="188"/>
      <c r="AD41" s="157"/>
      <c r="AE41" s="203">
        <f t="shared" si="1"/>
        <v>4536</v>
      </c>
      <c r="AF41" s="170"/>
      <c r="AG41" s="169">
        <f t="shared" si="2"/>
        <v>4536</v>
      </c>
      <c r="AH41" s="170"/>
      <c r="AI41" s="169">
        <f t="shared" si="6"/>
        <v>5590</v>
      </c>
      <c r="AJ41" s="170"/>
      <c r="AK41" s="169">
        <f t="shared" si="3"/>
        <v>3917</v>
      </c>
      <c r="AL41" s="170"/>
      <c r="AM41" s="169">
        <f t="shared" si="4"/>
        <v>4536</v>
      </c>
      <c r="AN41" s="170"/>
      <c r="AO41" s="153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5"/>
    </row>
    <row r="42" spans="2:58" ht="12.75" customHeight="1" x14ac:dyDescent="0.2">
      <c r="B42" s="137"/>
      <c r="C42" s="137"/>
      <c r="E42" s="171" t="str">
        <f t="shared" si="0"/>
        <v/>
      </c>
      <c r="F42" s="172"/>
      <c r="G42" s="214">
        <f t="shared" si="5"/>
        <v>0</v>
      </c>
      <c r="H42" s="215"/>
      <c r="I42" s="156"/>
      <c r="J42" s="157"/>
      <c r="K42" s="156"/>
      <c r="L42" s="157"/>
      <c r="M42" s="156"/>
      <c r="N42" s="157"/>
      <c r="O42" s="156"/>
      <c r="P42" s="157"/>
      <c r="Q42" s="156"/>
      <c r="R42" s="157"/>
      <c r="S42" s="200"/>
      <c r="T42" s="201"/>
      <c r="U42" s="156"/>
      <c r="V42" s="157"/>
      <c r="W42" s="156"/>
      <c r="X42" s="157"/>
      <c r="Y42" s="156"/>
      <c r="Z42" s="157"/>
      <c r="AA42" s="156"/>
      <c r="AB42" s="188"/>
      <c r="AC42" s="188"/>
      <c r="AD42" s="157"/>
      <c r="AE42" s="203">
        <f t="shared" si="1"/>
        <v>4536</v>
      </c>
      <c r="AF42" s="170"/>
      <c r="AG42" s="169">
        <f t="shared" si="2"/>
        <v>4536</v>
      </c>
      <c r="AH42" s="170"/>
      <c r="AI42" s="169">
        <f t="shared" si="6"/>
        <v>5590</v>
      </c>
      <c r="AJ42" s="170"/>
      <c r="AK42" s="169">
        <f t="shared" si="3"/>
        <v>3917</v>
      </c>
      <c r="AL42" s="170"/>
      <c r="AM42" s="169">
        <f t="shared" si="4"/>
        <v>4536</v>
      </c>
      <c r="AN42" s="170"/>
      <c r="AO42" s="153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5"/>
    </row>
    <row r="43" spans="2:58" x14ac:dyDescent="0.2">
      <c r="B43" s="137"/>
      <c r="C43" s="137"/>
      <c r="E43" s="171" t="str">
        <f t="shared" si="0"/>
        <v/>
      </c>
      <c r="F43" s="172"/>
      <c r="G43" s="214">
        <f t="shared" si="5"/>
        <v>0</v>
      </c>
      <c r="H43" s="215"/>
      <c r="I43" s="156"/>
      <c r="J43" s="157"/>
      <c r="K43" s="156"/>
      <c r="L43" s="157"/>
      <c r="M43" s="156"/>
      <c r="N43" s="157"/>
      <c r="O43" s="202"/>
      <c r="P43" s="202"/>
      <c r="Q43" s="202"/>
      <c r="R43" s="202"/>
      <c r="S43" s="199"/>
      <c r="T43" s="199"/>
      <c r="U43" s="202"/>
      <c r="V43" s="202"/>
      <c r="W43" s="202"/>
      <c r="X43" s="202"/>
      <c r="Y43" s="156"/>
      <c r="Z43" s="157"/>
      <c r="AA43" s="156"/>
      <c r="AB43" s="188"/>
      <c r="AC43" s="188"/>
      <c r="AD43" s="157"/>
      <c r="AE43" s="203">
        <f t="shared" si="1"/>
        <v>4536</v>
      </c>
      <c r="AF43" s="170"/>
      <c r="AG43" s="169">
        <f t="shared" si="2"/>
        <v>4536</v>
      </c>
      <c r="AH43" s="170"/>
      <c r="AI43" s="169">
        <f t="shared" si="6"/>
        <v>5590</v>
      </c>
      <c r="AJ43" s="170"/>
      <c r="AK43" s="169">
        <f t="shared" si="3"/>
        <v>3917</v>
      </c>
      <c r="AL43" s="170"/>
      <c r="AM43" s="169">
        <f t="shared" si="4"/>
        <v>4536</v>
      </c>
      <c r="AN43" s="170"/>
      <c r="AO43" s="477"/>
      <c r="AP43" s="478"/>
      <c r="AQ43" s="478"/>
      <c r="AR43" s="478"/>
      <c r="AS43" s="478"/>
      <c r="AT43" s="478"/>
      <c r="AU43" s="478"/>
      <c r="AV43" s="478"/>
      <c r="AW43" s="478"/>
      <c r="AX43" s="478"/>
      <c r="AY43" s="478"/>
      <c r="AZ43" s="478"/>
      <c r="BA43" s="478"/>
      <c r="BB43" s="478"/>
      <c r="BC43" s="478"/>
      <c r="BD43" s="478"/>
      <c r="BE43" s="478"/>
      <c r="BF43" s="479"/>
    </row>
    <row r="44" spans="2:58" x14ac:dyDescent="0.2">
      <c r="B44" s="137"/>
      <c r="C44" s="137"/>
      <c r="E44" s="171" t="str">
        <f t="shared" si="0"/>
        <v/>
      </c>
      <c r="F44" s="172"/>
      <c r="G44" s="214">
        <f t="shared" si="5"/>
        <v>0</v>
      </c>
      <c r="H44" s="215"/>
      <c r="I44" s="156"/>
      <c r="J44" s="157"/>
      <c r="K44" s="156"/>
      <c r="L44" s="157"/>
      <c r="M44" s="156"/>
      <c r="N44" s="157"/>
      <c r="O44" s="156"/>
      <c r="P44" s="157"/>
      <c r="Q44" s="202"/>
      <c r="R44" s="202"/>
      <c r="S44" s="199"/>
      <c r="T44" s="199"/>
      <c r="U44" s="202"/>
      <c r="V44" s="202"/>
      <c r="W44" s="202"/>
      <c r="X44" s="202"/>
      <c r="Y44" s="156"/>
      <c r="Z44" s="157"/>
      <c r="AA44" s="156"/>
      <c r="AB44" s="188"/>
      <c r="AC44" s="188"/>
      <c r="AD44" s="157"/>
      <c r="AE44" s="203">
        <f t="shared" si="1"/>
        <v>4536</v>
      </c>
      <c r="AF44" s="170"/>
      <c r="AG44" s="169">
        <f t="shared" si="2"/>
        <v>4536</v>
      </c>
      <c r="AH44" s="170"/>
      <c r="AI44" s="169">
        <f t="shared" si="6"/>
        <v>5590</v>
      </c>
      <c r="AJ44" s="170"/>
      <c r="AK44" s="169">
        <f t="shared" si="3"/>
        <v>3917</v>
      </c>
      <c r="AL44" s="170"/>
      <c r="AM44" s="169">
        <f t="shared" si="4"/>
        <v>4536</v>
      </c>
      <c r="AN44" s="170"/>
      <c r="AO44" s="153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5"/>
    </row>
    <row r="45" spans="2:58" x14ac:dyDescent="0.2">
      <c r="B45" s="137"/>
      <c r="C45" s="137"/>
      <c r="E45" s="171" t="str">
        <f t="shared" si="0"/>
        <v/>
      </c>
      <c r="F45" s="172"/>
      <c r="G45" s="214">
        <f t="shared" si="5"/>
        <v>0</v>
      </c>
      <c r="H45" s="215"/>
      <c r="I45" s="156"/>
      <c r="J45" s="157"/>
      <c r="K45" s="156"/>
      <c r="L45" s="157"/>
      <c r="M45" s="156"/>
      <c r="N45" s="157"/>
      <c r="O45" s="202"/>
      <c r="P45" s="202"/>
      <c r="Q45" s="202"/>
      <c r="R45" s="202"/>
      <c r="S45" s="199"/>
      <c r="T45" s="199"/>
      <c r="U45" s="202"/>
      <c r="V45" s="202"/>
      <c r="W45" s="202"/>
      <c r="X45" s="202"/>
      <c r="Y45" s="156"/>
      <c r="Z45" s="157"/>
      <c r="AA45" s="156"/>
      <c r="AB45" s="188"/>
      <c r="AC45" s="188"/>
      <c r="AD45" s="157"/>
      <c r="AE45" s="203">
        <f t="shared" si="1"/>
        <v>4536</v>
      </c>
      <c r="AF45" s="170"/>
      <c r="AG45" s="169">
        <f t="shared" si="2"/>
        <v>4536</v>
      </c>
      <c r="AH45" s="170"/>
      <c r="AI45" s="169">
        <f t="shared" si="6"/>
        <v>5590</v>
      </c>
      <c r="AJ45" s="170"/>
      <c r="AK45" s="169">
        <f t="shared" si="3"/>
        <v>3917</v>
      </c>
      <c r="AL45" s="170"/>
      <c r="AM45" s="169">
        <f t="shared" si="4"/>
        <v>4536</v>
      </c>
      <c r="AN45" s="170"/>
      <c r="AO45" s="153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5"/>
    </row>
    <row r="46" spans="2:58" ht="12.75" customHeight="1" x14ac:dyDescent="0.2">
      <c r="B46" s="137"/>
      <c r="C46" s="137"/>
      <c r="E46" s="171" t="str">
        <f t="shared" si="0"/>
        <v/>
      </c>
      <c r="F46" s="172"/>
      <c r="G46" s="214">
        <f t="shared" si="5"/>
        <v>0</v>
      </c>
      <c r="H46" s="215"/>
      <c r="I46" s="156"/>
      <c r="J46" s="157"/>
      <c r="K46" s="156"/>
      <c r="L46" s="157"/>
      <c r="M46" s="156"/>
      <c r="N46" s="157"/>
      <c r="O46" s="156"/>
      <c r="P46" s="157"/>
      <c r="Q46" s="202"/>
      <c r="R46" s="202"/>
      <c r="S46" s="199"/>
      <c r="T46" s="199"/>
      <c r="U46" s="202"/>
      <c r="V46" s="202"/>
      <c r="W46" s="202"/>
      <c r="X46" s="202"/>
      <c r="Y46" s="156"/>
      <c r="Z46" s="157"/>
      <c r="AA46" s="156"/>
      <c r="AB46" s="188"/>
      <c r="AC46" s="188"/>
      <c r="AD46" s="157"/>
      <c r="AE46" s="203">
        <f t="shared" si="1"/>
        <v>4536</v>
      </c>
      <c r="AF46" s="170"/>
      <c r="AG46" s="169">
        <f t="shared" si="2"/>
        <v>4536</v>
      </c>
      <c r="AH46" s="170"/>
      <c r="AI46" s="169">
        <f t="shared" si="6"/>
        <v>5590</v>
      </c>
      <c r="AJ46" s="170"/>
      <c r="AK46" s="169">
        <f t="shared" si="3"/>
        <v>3917</v>
      </c>
      <c r="AL46" s="170"/>
      <c r="AM46" s="169">
        <f t="shared" si="4"/>
        <v>4536</v>
      </c>
      <c r="AN46" s="170"/>
      <c r="AO46" s="153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5"/>
    </row>
    <row r="47" spans="2:58" x14ac:dyDescent="0.2">
      <c r="B47" s="137"/>
      <c r="C47" s="137"/>
      <c r="E47" s="171" t="str">
        <f t="shared" si="0"/>
        <v/>
      </c>
      <c r="F47" s="172"/>
      <c r="G47" s="214">
        <f t="shared" si="5"/>
        <v>0</v>
      </c>
      <c r="H47" s="215"/>
      <c r="I47" s="156"/>
      <c r="J47" s="157"/>
      <c r="K47" s="156"/>
      <c r="L47" s="157"/>
      <c r="M47" s="156"/>
      <c r="N47" s="157"/>
      <c r="O47" s="202"/>
      <c r="P47" s="202"/>
      <c r="Q47" s="202"/>
      <c r="R47" s="202"/>
      <c r="S47" s="199"/>
      <c r="T47" s="199"/>
      <c r="U47" s="202"/>
      <c r="V47" s="202"/>
      <c r="W47" s="202"/>
      <c r="X47" s="202"/>
      <c r="Y47" s="156"/>
      <c r="Z47" s="157"/>
      <c r="AA47" s="156"/>
      <c r="AB47" s="188"/>
      <c r="AC47" s="188"/>
      <c r="AD47" s="157"/>
      <c r="AE47" s="203">
        <f t="shared" si="1"/>
        <v>4536</v>
      </c>
      <c r="AF47" s="170"/>
      <c r="AG47" s="169">
        <f t="shared" si="2"/>
        <v>4536</v>
      </c>
      <c r="AH47" s="170"/>
      <c r="AI47" s="169">
        <f t="shared" si="6"/>
        <v>5590</v>
      </c>
      <c r="AJ47" s="170"/>
      <c r="AK47" s="169">
        <f t="shared" si="3"/>
        <v>3917</v>
      </c>
      <c r="AL47" s="170"/>
      <c r="AM47" s="169">
        <f t="shared" si="4"/>
        <v>4536</v>
      </c>
      <c r="AN47" s="170"/>
      <c r="AO47" s="153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5"/>
    </row>
    <row r="48" spans="2:58" x14ac:dyDescent="0.2">
      <c r="B48" s="137"/>
      <c r="C48" s="137"/>
      <c r="E48" s="171" t="str">
        <f t="shared" si="0"/>
        <v/>
      </c>
      <c r="F48" s="172"/>
      <c r="G48" s="214">
        <f t="shared" si="5"/>
        <v>0</v>
      </c>
      <c r="H48" s="215"/>
      <c r="I48" s="156"/>
      <c r="J48" s="157"/>
      <c r="K48" s="156"/>
      <c r="L48" s="157"/>
      <c r="M48" s="156"/>
      <c r="N48" s="157"/>
      <c r="O48" s="156"/>
      <c r="P48" s="157"/>
      <c r="Q48" s="202"/>
      <c r="R48" s="202"/>
      <c r="S48" s="199"/>
      <c r="T48" s="199"/>
      <c r="U48" s="202"/>
      <c r="V48" s="202"/>
      <c r="W48" s="202"/>
      <c r="X48" s="202"/>
      <c r="Y48" s="156"/>
      <c r="Z48" s="157"/>
      <c r="AA48" s="156"/>
      <c r="AB48" s="188"/>
      <c r="AC48" s="188"/>
      <c r="AD48" s="157"/>
      <c r="AE48" s="203">
        <f t="shared" si="1"/>
        <v>4536</v>
      </c>
      <c r="AF48" s="170"/>
      <c r="AG48" s="169">
        <f t="shared" si="2"/>
        <v>4536</v>
      </c>
      <c r="AH48" s="170"/>
      <c r="AI48" s="169">
        <f t="shared" si="6"/>
        <v>5590</v>
      </c>
      <c r="AJ48" s="170"/>
      <c r="AK48" s="169">
        <f t="shared" si="3"/>
        <v>3917</v>
      </c>
      <c r="AL48" s="170"/>
      <c r="AM48" s="169">
        <f t="shared" si="4"/>
        <v>4536</v>
      </c>
      <c r="AN48" s="170"/>
      <c r="AO48" s="153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5"/>
    </row>
    <row r="49" spans="2:58" x14ac:dyDescent="0.2">
      <c r="B49" s="137"/>
      <c r="C49" s="137"/>
      <c r="E49" s="171" t="str">
        <f t="shared" si="0"/>
        <v/>
      </c>
      <c r="F49" s="172"/>
      <c r="G49" s="214">
        <f t="shared" si="5"/>
        <v>0</v>
      </c>
      <c r="H49" s="215"/>
      <c r="I49" s="156"/>
      <c r="J49" s="157"/>
      <c r="K49" s="156"/>
      <c r="L49" s="157"/>
      <c r="M49" s="156"/>
      <c r="N49" s="157"/>
      <c r="O49" s="202"/>
      <c r="P49" s="202"/>
      <c r="Q49" s="202"/>
      <c r="R49" s="202"/>
      <c r="S49" s="199"/>
      <c r="T49" s="199"/>
      <c r="U49" s="202"/>
      <c r="V49" s="202"/>
      <c r="W49" s="202"/>
      <c r="X49" s="202"/>
      <c r="Y49" s="156"/>
      <c r="Z49" s="157"/>
      <c r="AA49" s="156"/>
      <c r="AB49" s="188"/>
      <c r="AC49" s="188"/>
      <c r="AD49" s="157"/>
      <c r="AE49" s="203">
        <f t="shared" si="1"/>
        <v>4536</v>
      </c>
      <c r="AF49" s="170"/>
      <c r="AG49" s="169">
        <f t="shared" si="2"/>
        <v>4536</v>
      </c>
      <c r="AH49" s="170"/>
      <c r="AI49" s="169">
        <f t="shared" si="6"/>
        <v>5590</v>
      </c>
      <c r="AJ49" s="170"/>
      <c r="AK49" s="169">
        <f t="shared" si="3"/>
        <v>3917</v>
      </c>
      <c r="AL49" s="170"/>
      <c r="AM49" s="169">
        <f t="shared" si="4"/>
        <v>4536</v>
      </c>
      <c r="AN49" s="170"/>
      <c r="AO49" s="477"/>
      <c r="AP49" s="478"/>
      <c r="AQ49" s="478"/>
      <c r="AR49" s="478"/>
      <c r="AS49" s="478"/>
      <c r="AT49" s="478"/>
      <c r="AU49" s="478"/>
      <c r="AV49" s="478"/>
      <c r="AW49" s="478"/>
      <c r="AX49" s="478"/>
      <c r="AY49" s="478"/>
      <c r="AZ49" s="478"/>
      <c r="BA49" s="478"/>
      <c r="BB49" s="478"/>
      <c r="BC49" s="478"/>
      <c r="BD49" s="478"/>
      <c r="BE49" s="478"/>
      <c r="BF49" s="479"/>
    </row>
    <row r="50" spans="2:58" x14ac:dyDescent="0.2">
      <c r="B50" s="137"/>
      <c r="C50" s="137"/>
      <c r="E50" s="171" t="str">
        <f t="shared" si="0"/>
        <v/>
      </c>
      <c r="F50" s="172"/>
      <c r="G50" s="214">
        <f t="shared" si="5"/>
        <v>0</v>
      </c>
      <c r="H50" s="215"/>
      <c r="I50" s="156"/>
      <c r="J50" s="157"/>
      <c r="K50" s="156"/>
      <c r="L50" s="157"/>
      <c r="M50" s="156"/>
      <c r="N50" s="157"/>
      <c r="O50" s="156"/>
      <c r="P50" s="157"/>
      <c r="Q50" s="202"/>
      <c r="R50" s="202"/>
      <c r="S50" s="199"/>
      <c r="T50" s="199"/>
      <c r="U50" s="202"/>
      <c r="V50" s="202"/>
      <c r="W50" s="202"/>
      <c r="X50" s="202"/>
      <c r="Y50" s="156"/>
      <c r="Z50" s="157"/>
      <c r="AA50" s="156"/>
      <c r="AB50" s="188"/>
      <c r="AC50" s="188"/>
      <c r="AD50" s="157"/>
      <c r="AE50" s="203">
        <f t="shared" si="1"/>
        <v>4536</v>
      </c>
      <c r="AF50" s="170"/>
      <c r="AG50" s="169">
        <f t="shared" si="2"/>
        <v>4536</v>
      </c>
      <c r="AH50" s="170"/>
      <c r="AI50" s="169">
        <f t="shared" si="6"/>
        <v>5590</v>
      </c>
      <c r="AJ50" s="170"/>
      <c r="AK50" s="169">
        <f t="shared" si="3"/>
        <v>3917</v>
      </c>
      <c r="AL50" s="170"/>
      <c r="AM50" s="169">
        <f t="shared" si="4"/>
        <v>4536</v>
      </c>
      <c r="AN50" s="170"/>
      <c r="AO50" s="153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5"/>
    </row>
    <row r="51" spans="2:58" x14ac:dyDescent="0.2">
      <c r="B51" s="137"/>
      <c r="C51" s="137"/>
      <c r="E51" s="171" t="str">
        <f t="shared" si="0"/>
        <v/>
      </c>
      <c r="F51" s="172"/>
      <c r="G51" s="214">
        <f t="shared" si="5"/>
        <v>0</v>
      </c>
      <c r="H51" s="215"/>
      <c r="I51" s="156"/>
      <c r="J51" s="157"/>
      <c r="K51" s="156"/>
      <c r="L51" s="157"/>
      <c r="M51" s="156"/>
      <c r="N51" s="157"/>
      <c r="O51" s="202"/>
      <c r="P51" s="202"/>
      <c r="Q51" s="202"/>
      <c r="R51" s="202"/>
      <c r="S51" s="199"/>
      <c r="T51" s="199"/>
      <c r="U51" s="202"/>
      <c r="V51" s="202"/>
      <c r="W51" s="202"/>
      <c r="X51" s="202"/>
      <c r="Y51" s="156"/>
      <c r="Z51" s="157"/>
      <c r="AA51" s="156"/>
      <c r="AB51" s="188"/>
      <c r="AC51" s="188"/>
      <c r="AD51" s="157"/>
      <c r="AE51" s="203">
        <f t="shared" si="1"/>
        <v>4536</v>
      </c>
      <c r="AF51" s="170"/>
      <c r="AG51" s="169">
        <f t="shared" si="2"/>
        <v>4536</v>
      </c>
      <c r="AH51" s="170"/>
      <c r="AI51" s="169">
        <f t="shared" si="6"/>
        <v>5590</v>
      </c>
      <c r="AJ51" s="170"/>
      <c r="AK51" s="169">
        <f t="shared" si="3"/>
        <v>3917</v>
      </c>
      <c r="AL51" s="170"/>
      <c r="AM51" s="169">
        <f t="shared" si="4"/>
        <v>4536</v>
      </c>
      <c r="AN51" s="170"/>
      <c r="AO51" s="477"/>
      <c r="AP51" s="478"/>
      <c r="AQ51" s="478"/>
      <c r="AR51" s="478"/>
      <c r="AS51" s="478"/>
      <c r="AT51" s="478"/>
      <c r="AU51" s="478"/>
      <c r="AV51" s="478"/>
      <c r="AW51" s="478"/>
      <c r="AX51" s="478"/>
      <c r="AY51" s="478"/>
      <c r="AZ51" s="478"/>
      <c r="BA51" s="478"/>
      <c r="BB51" s="478"/>
      <c r="BC51" s="478"/>
      <c r="BD51" s="478"/>
      <c r="BE51" s="478"/>
      <c r="BF51" s="479"/>
    </row>
    <row r="52" spans="2:58" x14ac:dyDescent="0.2">
      <c r="B52" s="137"/>
      <c r="C52" s="137"/>
      <c r="E52" s="171" t="str">
        <f t="shared" si="0"/>
        <v/>
      </c>
      <c r="F52" s="172"/>
      <c r="G52" s="214">
        <f t="shared" si="5"/>
        <v>0</v>
      </c>
      <c r="H52" s="215"/>
      <c r="I52" s="156"/>
      <c r="J52" s="157"/>
      <c r="K52" s="156"/>
      <c r="L52" s="157"/>
      <c r="M52" s="156"/>
      <c r="N52" s="157"/>
      <c r="O52" s="156"/>
      <c r="P52" s="157"/>
      <c r="Q52" s="202"/>
      <c r="R52" s="202"/>
      <c r="S52" s="199"/>
      <c r="T52" s="199"/>
      <c r="U52" s="202"/>
      <c r="V52" s="202"/>
      <c r="W52" s="202"/>
      <c r="X52" s="202"/>
      <c r="Y52" s="156"/>
      <c r="Z52" s="157"/>
      <c r="AA52" s="156"/>
      <c r="AB52" s="188"/>
      <c r="AC52" s="188"/>
      <c r="AD52" s="157"/>
      <c r="AE52" s="203">
        <f t="shared" si="1"/>
        <v>4536</v>
      </c>
      <c r="AF52" s="170"/>
      <c r="AG52" s="169">
        <f t="shared" si="2"/>
        <v>4536</v>
      </c>
      <c r="AH52" s="170"/>
      <c r="AI52" s="169">
        <f t="shared" si="6"/>
        <v>5590</v>
      </c>
      <c r="AJ52" s="170"/>
      <c r="AK52" s="169">
        <f t="shared" si="3"/>
        <v>3917</v>
      </c>
      <c r="AL52" s="170"/>
      <c r="AM52" s="169">
        <f t="shared" si="4"/>
        <v>4536</v>
      </c>
      <c r="AN52" s="170"/>
      <c r="AO52" s="153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5"/>
    </row>
    <row r="53" spans="2:58" x14ac:dyDescent="0.2">
      <c r="B53" s="137"/>
      <c r="C53" s="137"/>
      <c r="E53" s="171" t="str">
        <f t="shared" si="0"/>
        <v/>
      </c>
      <c r="F53" s="172"/>
      <c r="G53" s="214">
        <f t="shared" si="5"/>
        <v>0</v>
      </c>
      <c r="H53" s="215"/>
      <c r="I53" s="156"/>
      <c r="J53" s="157"/>
      <c r="K53" s="156"/>
      <c r="L53" s="157"/>
      <c r="M53" s="156"/>
      <c r="N53" s="157"/>
      <c r="O53" s="202"/>
      <c r="P53" s="202"/>
      <c r="Q53" s="202"/>
      <c r="R53" s="202"/>
      <c r="S53" s="199"/>
      <c r="T53" s="199"/>
      <c r="U53" s="202"/>
      <c r="V53" s="202"/>
      <c r="W53" s="202"/>
      <c r="X53" s="202"/>
      <c r="Y53" s="156"/>
      <c r="Z53" s="157"/>
      <c r="AA53" s="156"/>
      <c r="AB53" s="188"/>
      <c r="AC53" s="188"/>
      <c r="AD53" s="157"/>
      <c r="AE53" s="203">
        <f t="shared" si="1"/>
        <v>4536</v>
      </c>
      <c r="AF53" s="170"/>
      <c r="AG53" s="169">
        <f t="shared" si="2"/>
        <v>4536</v>
      </c>
      <c r="AH53" s="170"/>
      <c r="AI53" s="169">
        <f t="shared" si="6"/>
        <v>5590</v>
      </c>
      <c r="AJ53" s="170"/>
      <c r="AK53" s="169">
        <f t="shared" si="3"/>
        <v>3917</v>
      </c>
      <c r="AL53" s="170"/>
      <c r="AM53" s="169">
        <f t="shared" si="4"/>
        <v>4536</v>
      </c>
      <c r="AN53" s="170"/>
      <c r="AO53" s="153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5"/>
    </row>
    <row r="54" spans="2:58" x14ac:dyDescent="0.2">
      <c r="B54" s="137"/>
      <c r="C54" s="137"/>
      <c r="E54" s="171" t="str">
        <f t="shared" si="0"/>
        <v/>
      </c>
      <c r="F54" s="172"/>
      <c r="G54" s="214">
        <f t="shared" si="5"/>
        <v>0</v>
      </c>
      <c r="H54" s="215"/>
      <c r="I54" s="156"/>
      <c r="J54" s="157"/>
      <c r="K54" s="156"/>
      <c r="L54" s="157"/>
      <c r="M54" s="156"/>
      <c r="N54" s="157"/>
      <c r="O54" s="156"/>
      <c r="P54" s="157"/>
      <c r="Q54" s="202"/>
      <c r="R54" s="202"/>
      <c r="S54" s="199"/>
      <c r="T54" s="199"/>
      <c r="U54" s="202"/>
      <c r="V54" s="202"/>
      <c r="W54" s="202"/>
      <c r="X54" s="202"/>
      <c r="Y54" s="156"/>
      <c r="Z54" s="157"/>
      <c r="AA54" s="156"/>
      <c r="AB54" s="188"/>
      <c r="AC54" s="188"/>
      <c r="AD54" s="157"/>
      <c r="AE54" s="203">
        <f t="shared" si="1"/>
        <v>4536</v>
      </c>
      <c r="AF54" s="170"/>
      <c r="AG54" s="169">
        <f t="shared" si="2"/>
        <v>4536</v>
      </c>
      <c r="AH54" s="170"/>
      <c r="AI54" s="169">
        <f t="shared" si="6"/>
        <v>5590</v>
      </c>
      <c r="AJ54" s="170"/>
      <c r="AK54" s="169">
        <f t="shared" si="3"/>
        <v>3917</v>
      </c>
      <c r="AL54" s="170"/>
      <c r="AM54" s="169">
        <f t="shared" si="4"/>
        <v>4536</v>
      </c>
      <c r="AN54" s="170"/>
      <c r="AO54" s="474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6"/>
    </row>
    <row r="55" spans="2:58" x14ac:dyDescent="0.2">
      <c r="B55" s="137"/>
      <c r="C55" s="137"/>
      <c r="E55" s="171" t="str">
        <f t="shared" si="0"/>
        <v/>
      </c>
      <c r="F55" s="172"/>
      <c r="G55" s="214">
        <f t="shared" si="5"/>
        <v>0</v>
      </c>
      <c r="H55" s="215"/>
      <c r="I55" s="156"/>
      <c r="J55" s="157"/>
      <c r="K55" s="156"/>
      <c r="L55" s="157"/>
      <c r="M55" s="156"/>
      <c r="N55" s="157"/>
      <c r="O55" s="202"/>
      <c r="P55" s="202"/>
      <c r="Q55" s="202"/>
      <c r="R55" s="202"/>
      <c r="S55" s="199"/>
      <c r="T55" s="199"/>
      <c r="U55" s="202"/>
      <c r="V55" s="202"/>
      <c r="W55" s="202"/>
      <c r="X55" s="202"/>
      <c r="Y55" s="156"/>
      <c r="Z55" s="157"/>
      <c r="AA55" s="156"/>
      <c r="AB55" s="188"/>
      <c r="AC55" s="188"/>
      <c r="AD55" s="157"/>
      <c r="AE55" s="203">
        <f t="shared" si="1"/>
        <v>4536</v>
      </c>
      <c r="AF55" s="170"/>
      <c r="AG55" s="169">
        <f t="shared" si="2"/>
        <v>4536</v>
      </c>
      <c r="AH55" s="170"/>
      <c r="AI55" s="169">
        <f t="shared" si="6"/>
        <v>5590</v>
      </c>
      <c r="AJ55" s="170"/>
      <c r="AK55" s="169">
        <f t="shared" si="3"/>
        <v>3917</v>
      </c>
      <c r="AL55" s="170"/>
      <c r="AM55" s="169">
        <f t="shared" si="4"/>
        <v>4536</v>
      </c>
      <c r="AN55" s="170"/>
      <c r="AO55" s="180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81"/>
      <c r="BB55" s="181"/>
      <c r="BC55" s="181"/>
      <c r="BD55" s="181"/>
      <c r="BE55" s="181"/>
      <c r="BF55" s="182"/>
    </row>
    <row r="56" spans="2:58" x14ac:dyDescent="0.2">
      <c r="B56" s="137"/>
      <c r="C56" s="137"/>
      <c r="E56" s="171" t="str">
        <f t="shared" si="0"/>
        <v/>
      </c>
      <c r="F56" s="172"/>
      <c r="G56" s="214">
        <f t="shared" si="5"/>
        <v>0</v>
      </c>
      <c r="H56" s="215"/>
      <c r="I56" s="156"/>
      <c r="J56" s="157"/>
      <c r="K56" s="156"/>
      <c r="L56" s="157"/>
      <c r="M56" s="156"/>
      <c r="N56" s="157"/>
      <c r="O56" s="156"/>
      <c r="P56" s="157"/>
      <c r="Q56" s="202"/>
      <c r="R56" s="202"/>
      <c r="S56" s="199"/>
      <c r="T56" s="199"/>
      <c r="U56" s="202"/>
      <c r="V56" s="202"/>
      <c r="W56" s="202"/>
      <c r="X56" s="202"/>
      <c r="Y56" s="156"/>
      <c r="Z56" s="157"/>
      <c r="AA56" s="156"/>
      <c r="AB56" s="188"/>
      <c r="AC56" s="188"/>
      <c r="AD56" s="157"/>
      <c r="AE56" s="203">
        <f t="shared" si="1"/>
        <v>4536</v>
      </c>
      <c r="AF56" s="170"/>
      <c r="AG56" s="169">
        <f t="shared" si="2"/>
        <v>4536</v>
      </c>
      <c r="AH56" s="170"/>
      <c r="AI56" s="169">
        <f t="shared" si="6"/>
        <v>5590</v>
      </c>
      <c r="AJ56" s="170"/>
      <c r="AK56" s="169">
        <f t="shared" si="3"/>
        <v>3917</v>
      </c>
      <c r="AL56" s="170"/>
      <c r="AM56" s="169">
        <f t="shared" si="4"/>
        <v>4536</v>
      </c>
      <c r="AN56" s="170"/>
      <c r="AO56" s="153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5"/>
    </row>
    <row r="57" spans="2:58" x14ac:dyDescent="0.2">
      <c r="B57" s="137"/>
      <c r="C57" s="137"/>
      <c r="E57" s="171" t="str">
        <f t="shared" si="0"/>
        <v/>
      </c>
      <c r="F57" s="172"/>
      <c r="G57" s="214">
        <f t="shared" si="5"/>
        <v>0</v>
      </c>
      <c r="H57" s="215"/>
      <c r="I57" s="156"/>
      <c r="J57" s="157"/>
      <c r="K57" s="156"/>
      <c r="L57" s="157"/>
      <c r="M57" s="156"/>
      <c r="N57" s="157"/>
      <c r="O57" s="202"/>
      <c r="P57" s="202"/>
      <c r="Q57" s="202"/>
      <c r="R57" s="202"/>
      <c r="S57" s="199"/>
      <c r="T57" s="199"/>
      <c r="U57" s="202"/>
      <c r="V57" s="202"/>
      <c r="W57" s="202"/>
      <c r="X57" s="202"/>
      <c r="Y57" s="156"/>
      <c r="Z57" s="157"/>
      <c r="AA57" s="156"/>
      <c r="AB57" s="188"/>
      <c r="AC57" s="188"/>
      <c r="AD57" s="157"/>
      <c r="AE57" s="203">
        <f t="shared" si="1"/>
        <v>4536</v>
      </c>
      <c r="AF57" s="170"/>
      <c r="AG57" s="169">
        <f t="shared" si="2"/>
        <v>4536</v>
      </c>
      <c r="AH57" s="170"/>
      <c r="AI57" s="169">
        <f t="shared" si="6"/>
        <v>5590</v>
      </c>
      <c r="AJ57" s="170"/>
      <c r="AK57" s="169">
        <f t="shared" si="3"/>
        <v>3917</v>
      </c>
      <c r="AL57" s="170"/>
      <c r="AM57" s="169">
        <f t="shared" si="4"/>
        <v>4536</v>
      </c>
      <c r="AN57" s="170"/>
      <c r="AO57" s="153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5"/>
    </row>
    <row r="58" spans="2:58" ht="13.5" thickBot="1" x14ac:dyDescent="0.25">
      <c r="B58" s="143"/>
      <c r="C58" s="143"/>
      <c r="E58" s="171" t="str">
        <f t="shared" si="0"/>
        <v/>
      </c>
      <c r="F58" s="213"/>
      <c r="G58" s="214">
        <f>IF(B58&lt;&gt;"",C58-B58+1,0)</f>
        <v>0</v>
      </c>
      <c r="H58" s="215"/>
      <c r="I58" s="156"/>
      <c r="J58" s="157"/>
      <c r="K58" s="156"/>
      <c r="L58" s="157"/>
      <c r="M58" s="156"/>
      <c r="N58" s="157"/>
      <c r="O58" s="156"/>
      <c r="P58" s="157"/>
      <c r="Q58" s="202"/>
      <c r="R58" s="202"/>
      <c r="S58" s="199"/>
      <c r="T58" s="199"/>
      <c r="U58" s="202"/>
      <c r="V58" s="202"/>
      <c r="W58" s="202"/>
      <c r="X58" s="202"/>
      <c r="Y58" s="220"/>
      <c r="Z58" s="221"/>
      <c r="AA58" s="220"/>
      <c r="AB58" s="312"/>
      <c r="AC58" s="312"/>
      <c r="AD58" s="221"/>
      <c r="AE58" s="203">
        <f t="shared" si="1"/>
        <v>4536</v>
      </c>
      <c r="AF58" s="170"/>
      <c r="AG58" s="169">
        <f>AE58</f>
        <v>4536</v>
      </c>
      <c r="AH58" s="170"/>
      <c r="AI58" s="169">
        <f t="shared" si="6"/>
        <v>5590</v>
      </c>
      <c r="AJ58" s="170"/>
      <c r="AK58" s="169">
        <f t="shared" si="3"/>
        <v>3917</v>
      </c>
      <c r="AL58" s="170"/>
      <c r="AM58" s="169">
        <f t="shared" si="4"/>
        <v>4536</v>
      </c>
      <c r="AN58" s="170"/>
      <c r="AO58" s="480"/>
      <c r="AP58" s="481"/>
      <c r="AQ58" s="481"/>
      <c r="AR58" s="481"/>
      <c r="AS58" s="481"/>
      <c r="AT58" s="481"/>
      <c r="AU58" s="481"/>
      <c r="AV58" s="481"/>
      <c r="AW58" s="481"/>
      <c r="AX58" s="481"/>
      <c r="AY58" s="481"/>
      <c r="AZ58" s="481"/>
      <c r="BA58" s="481"/>
      <c r="BB58" s="481"/>
      <c r="BC58" s="481"/>
      <c r="BD58" s="481"/>
      <c r="BE58" s="481"/>
      <c r="BF58" s="482"/>
    </row>
    <row r="59" spans="2:58" s="72" customFormat="1" ht="8.1" customHeight="1" x14ac:dyDescent="0.15">
      <c r="E59" s="11">
        <v>12</v>
      </c>
      <c r="F59" s="73"/>
      <c r="G59" s="210">
        <f>SUM(G28:H58)</f>
        <v>5562</v>
      </c>
      <c r="H59" s="211"/>
      <c r="I59" s="210">
        <f>SUM(I28:J58)</f>
        <v>2</v>
      </c>
      <c r="J59" s="211"/>
      <c r="K59" s="210">
        <f>SUM(K28:L58)</f>
        <v>12</v>
      </c>
      <c r="L59" s="211"/>
      <c r="M59" s="210">
        <f>SUM(M28:N58)</f>
        <v>10</v>
      </c>
      <c r="N59" s="211"/>
      <c r="O59" s="210">
        <f>SUM(O28:P58)</f>
        <v>15</v>
      </c>
      <c r="P59" s="211"/>
      <c r="Q59" s="210">
        <f>SUM(Q28:R58)</f>
        <v>45</v>
      </c>
      <c r="R59" s="211"/>
      <c r="S59" s="210">
        <f>SUM(S28:T58)</f>
        <v>730</v>
      </c>
      <c r="T59" s="211"/>
      <c r="U59" s="210">
        <f>SUM(U28:V58)</f>
        <v>61</v>
      </c>
      <c r="V59" s="211"/>
      <c r="W59" s="210">
        <f>SUM(W28:X58)</f>
        <v>151</v>
      </c>
      <c r="X59" s="211"/>
      <c r="Y59" s="210">
        <f>SUM(Y28:Z58)</f>
        <v>636</v>
      </c>
      <c r="Z59" s="211"/>
      <c r="AA59" s="210">
        <f>SUM(AA28:AD58)</f>
        <v>1037</v>
      </c>
      <c r="AB59" s="217"/>
      <c r="AC59" s="217"/>
      <c r="AD59" s="211"/>
      <c r="AE59" s="204">
        <f>LARGE(AE28:AF58,1)</f>
        <v>4536</v>
      </c>
      <c r="AF59" s="205"/>
      <c r="AG59" s="204">
        <f>LARGE(AG28:AH58,1)</f>
        <v>4536</v>
      </c>
      <c r="AH59" s="205"/>
      <c r="AI59" s="204">
        <f>LARGE(AI28:AJ58,1)</f>
        <v>5590</v>
      </c>
      <c r="AJ59" s="205"/>
      <c r="AK59" s="204">
        <f>LARGE(AK28:AL58,1)</f>
        <v>3917</v>
      </c>
      <c r="AL59" s="205"/>
      <c r="AM59" s="204">
        <f>LARGE(AM28:AN58,1)</f>
        <v>4536</v>
      </c>
      <c r="AN59" s="216"/>
      <c r="AO59" s="11">
        <v>13</v>
      </c>
      <c r="AP59" s="74"/>
      <c r="AQ59" s="75"/>
      <c r="AR59" s="75"/>
      <c r="AS59" s="75"/>
      <c r="AT59" s="75"/>
      <c r="AU59" s="75"/>
      <c r="AV59" s="75"/>
      <c r="AW59" s="14"/>
      <c r="AX59" s="74"/>
      <c r="AY59" s="75"/>
      <c r="AZ59" s="75"/>
      <c r="BA59" s="75"/>
      <c r="BB59" s="75"/>
      <c r="BC59" s="75"/>
      <c r="BD59" s="75"/>
      <c r="BE59" s="75"/>
      <c r="BF59" s="76"/>
    </row>
    <row r="60" spans="2:58" ht="6" customHeight="1" x14ac:dyDescent="0.2">
      <c r="E60" s="176" t="s">
        <v>81</v>
      </c>
      <c r="F60" s="177"/>
      <c r="G60" s="171"/>
      <c r="H60" s="172"/>
      <c r="I60" s="171"/>
      <c r="J60" s="172"/>
      <c r="K60" s="171"/>
      <c r="L60" s="172"/>
      <c r="M60" s="171"/>
      <c r="N60" s="172"/>
      <c r="O60" s="171"/>
      <c r="P60" s="172"/>
      <c r="Q60" s="171"/>
      <c r="R60" s="172"/>
      <c r="S60" s="171"/>
      <c r="T60" s="172"/>
      <c r="U60" s="171"/>
      <c r="V60" s="172"/>
      <c r="W60" s="171"/>
      <c r="X60" s="172"/>
      <c r="Y60" s="171"/>
      <c r="Z60" s="172"/>
      <c r="AA60" s="171"/>
      <c r="AB60" s="218"/>
      <c r="AC60" s="218"/>
      <c r="AD60" s="172"/>
      <c r="AE60" s="206"/>
      <c r="AF60" s="207"/>
      <c r="AG60" s="206"/>
      <c r="AH60" s="207"/>
      <c r="AI60" s="206"/>
      <c r="AJ60" s="207"/>
      <c r="AK60" s="206"/>
      <c r="AL60" s="207"/>
      <c r="AM60" s="206"/>
      <c r="AN60" s="207"/>
      <c r="AO60" s="39"/>
      <c r="AP60" s="77"/>
      <c r="AQ60" s="77"/>
      <c r="AR60" s="77"/>
      <c r="AS60" s="77"/>
      <c r="AT60" s="77"/>
      <c r="AU60" s="77"/>
      <c r="AV60" s="78"/>
      <c r="AW60" s="9"/>
      <c r="AX60" s="78"/>
      <c r="AY60" s="77"/>
      <c r="AZ60" s="77"/>
      <c r="BA60" s="77"/>
      <c r="BB60" s="79"/>
      <c r="BC60" s="77"/>
      <c r="BD60" s="77"/>
      <c r="BE60" s="78"/>
      <c r="BF60" s="80"/>
    </row>
    <row r="61" spans="2:58" ht="6" customHeight="1" x14ac:dyDescent="0.2">
      <c r="E61" s="176"/>
      <c r="F61" s="177"/>
      <c r="G61" s="171"/>
      <c r="H61" s="172"/>
      <c r="I61" s="171"/>
      <c r="J61" s="172"/>
      <c r="K61" s="171"/>
      <c r="L61" s="172"/>
      <c r="M61" s="171"/>
      <c r="N61" s="172"/>
      <c r="O61" s="171"/>
      <c r="P61" s="172"/>
      <c r="Q61" s="171"/>
      <c r="R61" s="172"/>
      <c r="S61" s="171"/>
      <c r="T61" s="172"/>
      <c r="U61" s="171"/>
      <c r="V61" s="172"/>
      <c r="W61" s="171"/>
      <c r="X61" s="172"/>
      <c r="Y61" s="171"/>
      <c r="Z61" s="172"/>
      <c r="AA61" s="171"/>
      <c r="AB61" s="218"/>
      <c r="AC61" s="218"/>
      <c r="AD61" s="172"/>
      <c r="AE61" s="206"/>
      <c r="AF61" s="207"/>
      <c r="AG61" s="206"/>
      <c r="AH61" s="207"/>
      <c r="AI61" s="206"/>
      <c r="AJ61" s="207"/>
      <c r="AK61" s="206"/>
      <c r="AL61" s="207"/>
      <c r="AM61" s="206"/>
      <c r="AN61" s="207"/>
      <c r="AO61" s="39"/>
      <c r="AP61" s="77"/>
      <c r="AQ61" s="77"/>
      <c r="AR61" s="77"/>
      <c r="AS61" s="77"/>
      <c r="AT61" s="77"/>
      <c r="AU61" s="77"/>
      <c r="AV61" s="78"/>
      <c r="AW61" s="9"/>
      <c r="AX61" s="78"/>
      <c r="AY61" s="77"/>
      <c r="AZ61" s="77"/>
      <c r="BA61" s="77"/>
      <c r="BB61" s="77"/>
      <c r="BC61" s="77"/>
      <c r="BD61" s="77"/>
      <c r="BE61" s="78"/>
      <c r="BF61" s="80"/>
    </row>
    <row r="62" spans="2:58" ht="6" customHeight="1" x14ac:dyDescent="0.2">
      <c r="E62" s="176"/>
      <c r="F62" s="177"/>
      <c r="G62" s="171"/>
      <c r="H62" s="172"/>
      <c r="I62" s="171"/>
      <c r="J62" s="172"/>
      <c r="K62" s="171"/>
      <c r="L62" s="172"/>
      <c r="M62" s="171"/>
      <c r="N62" s="172"/>
      <c r="O62" s="171"/>
      <c r="P62" s="172"/>
      <c r="Q62" s="171"/>
      <c r="R62" s="172"/>
      <c r="S62" s="171"/>
      <c r="T62" s="172"/>
      <c r="U62" s="171"/>
      <c r="V62" s="172"/>
      <c r="W62" s="171"/>
      <c r="X62" s="172"/>
      <c r="Y62" s="171"/>
      <c r="Z62" s="172"/>
      <c r="AA62" s="171"/>
      <c r="AB62" s="218"/>
      <c r="AC62" s="218"/>
      <c r="AD62" s="172"/>
      <c r="AE62" s="206"/>
      <c r="AF62" s="207"/>
      <c r="AG62" s="206"/>
      <c r="AH62" s="207"/>
      <c r="AI62" s="206"/>
      <c r="AJ62" s="207"/>
      <c r="AK62" s="206"/>
      <c r="AL62" s="207"/>
      <c r="AM62" s="206"/>
      <c r="AN62" s="207"/>
      <c r="AO62" s="39"/>
      <c r="AP62" s="81"/>
      <c r="AQ62" s="81"/>
      <c r="AR62" s="81"/>
      <c r="AS62" s="81"/>
      <c r="AT62" s="81"/>
      <c r="AU62" s="81"/>
      <c r="AV62" s="78"/>
      <c r="AX62" s="78"/>
      <c r="AY62" s="81"/>
      <c r="AZ62" s="81"/>
      <c r="BA62" s="81"/>
      <c r="BB62" s="81"/>
      <c r="BC62" s="81"/>
      <c r="BD62" s="81"/>
      <c r="BE62" s="78"/>
      <c r="BF62" s="80"/>
    </row>
    <row r="63" spans="2:58" ht="6" customHeight="1" x14ac:dyDescent="0.2">
      <c r="E63" s="178"/>
      <c r="F63" s="179"/>
      <c r="G63" s="212"/>
      <c r="H63" s="213"/>
      <c r="I63" s="212"/>
      <c r="J63" s="213"/>
      <c r="K63" s="212"/>
      <c r="L63" s="213"/>
      <c r="M63" s="212"/>
      <c r="N63" s="213"/>
      <c r="O63" s="212"/>
      <c r="P63" s="213"/>
      <c r="Q63" s="212"/>
      <c r="R63" s="213"/>
      <c r="S63" s="212"/>
      <c r="T63" s="213"/>
      <c r="U63" s="212"/>
      <c r="V63" s="213"/>
      <c r="W63" s="212"/>
      <c r="X63" s="213"/>
      <c r="Y63" s="212"/>
      <c r="Z63" s="213"/>
      <c r="AA63" s="212"/>
      <c r="AB63" s="219"/>
      <c r="AC63" s="219"/>
      <c r="AD63" s="213"/>
      <c r="AE63" s="208"/>
      <c r="AF63" s="209"/>
      <c r="AG63" s="208"/>
      <c r="AH63" s="209"/>
      <c r="AI63" s="208"/>
      <c r="AJ63" s="209"/>
      <c r="AK63" s="208"/>
      <c r="AL63" s="209"/>
      <c r="AM63" s="208"/>
      <c r="AN63" s="209"/>
      <c r="AO63" s="43"/>
      <c r="AP63" s="228" t="s">
        <v>61</v>
      </c>
      <c r="AQ63" s="228"/>
      <c r="AR63" s="228"/>
      <c r="AS63" s="228"/>
      <c r="AT63" s="228"/>
      <c r="AU63" s="228"/>
      <c r="AV63" s="82"/>
      <c r="AW63" s="48"/>
      <c r="AX63" s="83"/>
      <c r="AY63" s="228" t="s">
        <v>62</v>
      </c>
      <c r="AZ63" s="228"/>
      <c r="BA63" s="228"/>
      <c r="BB63" s="228"/>
      <c r="BC63" s="228"/>
      <c r="BD63" s="228"/>
      <c r="BE63" s="84"/>
      <c r="BF63" s="85"/>
    </row>
    <row r="64" spans="2:58" ht="6" customHeight="1" x14ac:dyDescent="0.2">
      <c r="E64" s="295" t="s">
        <v>76</v>
      </c>
      <c r="F64" s="295"/>
      <c r="G64" s="295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29"/>
      <c r="AA64" s="29"/>
      <c r="AB64" s="29"/>
      <c r="AC64" s="29"/>
      <c r="AD64" s="29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P64" s="26"/>
      <c r="AQ64" s="26"/>
      <c r="AR64" s="26"/>
      <c r="AS64" s="26"/>
      <c r="AT64" s="26"/>
      <c r="AU64" s="26"/>
      <c r="AV64" s="78"/>
      <c r="AX64" s="86"/>
      <c r="AY64" s="26"/>
      <c r="AZ64" s="26"/>
      <c r="BA64" s="26"/>
      <c r="BB64" s="26"/>
      <c r="BC64" s="26"/>
      <c r="BD64" s="296" t="s">
        <v>77</v>
      </c>
      <c r="BE64" s="296"/>
      <c r="BF64" s="296"/>
    </row>
  </sheetData>
  <sheetProtection algorithmName="SHA-512" hashValue="PCfCsSfz5tevIZGP3U7G4SNA4HbPllpam2pbF+tzaofVjK9bB5mefuaD3Jy+5scZGTQdYegBSL9YJExA+lPOXQ==" saltValue="fDR5GK4MyZtwNfkM1MXu1g==" spinCount="100000" sheet="1" objects="1" scenarios="1"/>
  <mergeCells count="684">
    <mergeCell ref="K2:AB2"/>
    <mergeCell ref="K3:AB3"/>
    <mergeCell ref="K4:AB4"/>
    <mergeCell ref="K5:AB5"/>
    <mergeCell ref="V7:AM7"/>
    <mergeCell ref="AN7:AR7"/>
    <mergeCell ref="AV7:AX7"/>
    <mergeCell ref="AY7:BF7"/>
    <mergeCell ref="F9:G9"/>
    <mergeCell ref="AC9:AE9"/>
    <mergeCell ref="AH9:AI9"/>
    <mergeCell ref="AL9:AQ9"/>
    <mergeCell ref="AR9:AU9"/>
    <mergeCell ref="AV9:AY9"/>
    <mergeCell ref="AZ9:BD9"/>
    <mergeCell ref="AZ10:BF10"/>
    <mergeCell ref="E11:J11"/>
    <mergeCell ref="AC11:AE11"/>
    <mergeCell ref="AF11:AH11"/>
    <mergeCell ref="AI11:AK11"/>
    <mergeCell ref="AL11:AO11"/>
    <mergeCell ref="AR11:AU11"/>
    <mergeCell ref="AV11:AX11"/>
    <mergeCell ref="AZ11:BD11"/>
    <mergeCell ref="E10:AB10"/>
    <mergeCell ref="AC10:AG10"/>
    <mergeCell ref="AH10:AK10"/>
    <mergeCell ref="AL10:AQ10"/>
    <mergeCell ref="AR10:AU10"/>
    <mergeCell ref="AV10:AY10"/>
    <mergeCell ref="AV12:AY12"/>
    <mergeCell ref="AZ12:BF12"/>
    <mergeCell ref="E13:J13"/>
    <mergeCell ref="AC13:AE13"/>
    <mergeCell ref="AL13:AP13"/>
    <mergeCell ref="AR13:AU13"/>
    <mergeCell ref="AV13:AW13"/>
    <mergeCell ref="AZ13:BF13"/>
    <mergeCell ref="E12:AB12"/>
    <mergeCell ref="AC12:AE12"/>
    <mergeCell ref="AF12:AH12"/>
    <mergeCell ref="AI12:AK12"/>
    <mergeCell ref="AL12:AQ12"/>
    <mergeCell ref="AR12:AU12"/>
    <mergeCell ref="BF14:BF15"/>
    <mergeCell ref="F17:T17"/>
    <mergeCell ref="AY17:BF17"/>
    <mergeCell ref="G18:H18"/>
    <mergeCell ref="J18:K18"/>
    <mergeCell ref="M18:N18"/>
    <mergeCell ref="R18:S18"/>
    <mergeCell ref="U18:V18"/>
    <mergeCell ref="X18:Z18"/>
    <mergeCell ref="AD18:AE18"/>
    <mergeCell ref="E14:AB15"/>
    <mergeCell ref="AC14:AK15"/>
    <mergeCell ref="AL14:AQ15"/>
    <mergeCell ref="AR14:AU15"/>
    <mergeCell ref="AV14:AY15"/>
    <mergeCell ref="BB14:BC14"/>
    <mergeCell ref="BD18:BE18"/>
    <mergeCell ref="AG18:AH18"/>
    <mergeCell ref="AJ18:AK18"/>
    <mergeCell ref="AO18:AP18"/>
    <mergeCell ref="AR18:AS18"/>
    <mergeCell ref="AU18:AV18"/>
    <mergeCell ref="BA18:BB18"/>
    <mergeCell ref="AY20:BF20"/>
    <mergeCell ref="G21:H21"/>
    <mergeCell ref="J21:K21"/>
    <mergeCell ref="M21:N21"/>
    <mergeCell ref="R21:S21"/>
    <mergeCell ref="U21:V21"/>
    <mergeCell ref="X21:Z21"/>
    <mergeCell ref="AD21:AE21"/>
    <mergeCell ref="AG21:AH21"/>
    <mergeCell ref="AJ21:AK21"/>
    <mergeCell ref="AO21:AP21"/>
    <mergeCell ref="AR21:AS21"/>
    <mergeCell ref="AU21:AV21"/>
    <mergeCell ref="AX21:BF22"/>
    <mergeCell ref="J24:X25"/>
    <mergeCell ref="Y24:Z27"/>
    <mergeCell ref="AB24:AD27"/>
    <mergeCell ref="AF24:AN25"/>
    <mergeCell ref="AP24:BF27"/>
    <mergeCell ref="AK26:AL27"/>
    <mergeCell ref="AM26:AN27"/>
    <mergeCell ref="I27:J27"/>
    <mergeCell ref="K27:L27"/>
    <mergeCell ref="M27:N27"/>
    <mergeCell ref="O27:P27"/>
    <mergeCell ref="Q27:R27"/>
    <mergeCell ref="AA25:AA27"/>
    <mergeCell ref="AE26:AF27"/>
    <mergeCell ref="AG26:AH27"/>
    <mergeCell ref="AI26:AJ27"/>
    <mergeCell ref="B26:C27"/>
    <mergeCell ref="E26:F27"/>
    <mergeCell ref="G26:H27"/>
    <mergeCell ref="I26:N26"/>
    <mergeCell ref="O26:T26"/>
    <mergeCell ref="U26:V27"/>
    <mergeCell ref="W26:X27"/>
    <mergeCell ref="S27:T27"/>
    <mergeCell ref="E28:F28"/>
    <mergeCell ref="G28:H28"/>
    <mergeCell ref="I28:J28"/>
    <mergeCell ref="K28:L28"/>
    <mergeCell ref="M28:N28"/>
    <mergeCell ref="O28:P28"/>
    <mergeCell ref="AE28:AF28"/>
    <mergeCell ref="AG28:AH28"/>
    <mergeCell ref="AI28:AJ28"/>
    <mergeCell ref="AK28:AL28"/>
    <mergeCell ref="AM28:AN28"/>
    <mergeCell ref="AO28:BF28"/>
    <mergeCell ref="Q28:R28"/>
    <mergeCell ref="S28:T28"/>
    <mergeCell ref="U28:V28"/>
    <mergeCell ref="W28:X28"/>
    <mergeCell ref="Y28:Z28"/>
    <mergeCell ref="AA28:AD28"/>
    <mergeCell ref="AK29:AL29"/>
    <mergeCell ref="AM29:AN29"/>
    <mergeCell ref="AO29:BF29"/>
    <mergeCell ref="Q29:R29"/>
    <mergeCell ref="S29:T29"/>
    <mergeCell ref="U29:V29"/>
    <mergeCell ref="W29:X29"/>
    <mergeCell ref="Y29:Z29"/>
    <mergeCell ref="AA29:AD29"/>
    <mergeCell ref="E30:F30"/>
    <mergeCell ref="G30:H30"/>
    <mergeCell ref="I30:J30"/>
    <mergeCell ref="K30:L30"/>
    <mergeCell ref="M30:N30"/>
    <mergeCell ref="O30:P30"/>
    <mergeCell ref="AE29:AF29"/>
    <mergeCell ref="AG29:AH29"/>
    <mergeCell ref="AI29:AJ29"/>
    <mergeCell ref="E29:F29"/>
    <mergeCell ref="G29:H29"/>
    <mergeCell ref="I29:J29"/>
    <mergeCell ref="K29:L29"/>
    <mergeCell ref="M29:N29"/>
    <mergeCell ref="O29:P29"/>
    <mergeCell ref="AE30:AF30"/>
    <mergeCell ref="AG30:AH30"/>
    <mergeCell ref="AI30:AJ30"/>
    <mergeCell ref="AK30:AL30"/>
    <mergeCell ref="AM30:AN30"/>
    <mergeCell ref="AO30:BF30"/>
    <mergeCell ref="Q30:R30"/>
    <mergeCell ref="S30:T30"/>
    <mergeCell ref="U30:V30"/>
    <mergeCell ref="W30:X30"/>
    <mergeCell ref="Y30:Z30"/>
    <mergeCell ref="AA30:AD30"/>
    <mergeCell ref="AK31:AL31"/>
    <mergeCell ref="AM31:AN31"/>
    <mergeCell ref="AO31:BF31"/>
    <mergeCell ref="Q31:R31"/>
    <mergeCell ref="S31:T31"/>
    <mergeCell ref="U31:V31"/>
    <mergeCell ref="W31:X31"/>
    <mergeCell ref="Y31:Z31"/>
    <mergeCell ref="AA31:AD31"/>
    <mergeCell ref="E32:F32"/>
    <mergeCell ref="G32:H32"/>
    <mergeCell ref="I32:J32"/>
    <mergeCell ref="K32:L32"/>
    <mergeCell ref="M32:N32"/>
    <mergeCell ref="O32:P32"/>
    <mergeCell ref="AE31:AF31"/>
    <mergeCell ref="AG31:AH31"/>
    <mergeCell ref="AI31:AJ31"/>
    <mergeCell ref="E31:F31"/>
    <mergeCell ref="G31:H31"/>
    <mergeCell ref="I31:J31"/>
    <mergeCell ref="K31:L31"/>
    <mergeCell ref="M31:N31"/>
    <mergeCell ref="O31:P31"/>
    <mergeCell ref="AE32:AF32"/>
    <mergeCell ref="AG32:AH32"/>
    <mergeCell ref="AI32:AJ32"/>
    <mergeCell ref="AK32:AL32"/>
    <mergeCell ref="AM32:AN32"/>
    <mergeCell ref="AO32:BF32"/>
    <mergeCell ref="Q32:R32"/>
    <mergeCell ref="S32:T32"/>
    <mergeCell ref="U32:V32"/>
    <mergeCell ref="W32:X32"/>
    <mergeCell ref="Y32:Z32"/>
    <mergeCell ref="AA32:AD32"/>
    <mergeCell ref="AK33:AL33"/>
    <mergeCell ref="AM33:AN33"/>
    <mergeCell ref="AO33:BF33"/>
    <mergeCell ref="Q33:R33"/>
    <mergeCell ref="S33:T33"/>
    <mergeCell ref="U33:V33"/>
    <mergeCell ref="W33:X33"/>
    <mergeCell ref="Y33:Z33"/>
    <mergeCell ref="AA33:AD33"/>
    <mergeCell ref="E34:F34"/>
    <mergeCell ref="G34:H34"/>
    <mergeCell ref="I34:J34"/>
    <mergeCell ref="K34:L34"/>
    <mergeCell ref="M34:N34"/>
    <mergeCell ref="O34:P34"/>
    <mergeCell ref="AE33:AF33"/>
    <mergeCell ref="AG33:AH33"/>
    <mergeCell ref="AI33:AJ33"/>
    <mergeCell ref="E33:F33"/>
    <mergeCell ref="G33:H33"/>
    <mergeCell ref="I33:J33"/>
    <mergeCell ref="K33:L33"/>
    <mergeCell ref="M33:N33"/>
    <mergeCell ref="O33:P33"/>
    <mergeCell ref="AE34:AF34"/>
    <mergeCell ref="AG34:AH34"/>
    <mergeCell ref="AI34:AJ34"/>
    <mergeCell ref="AK34:AL34"/>
    <mergeCell ref="AM34:AN34"/>
    <mergeCell ref="AO34:BF34"/>
    <mergeCell ref="Q34:R34"/>
    <mergeCell ref="S34:T34"/>
    <mergeCell ref="U34:V34"/>
    <mergeCell ref="W34:X34"/>
    <mergeCell ref="Y34:Z34"/>
    <mergeCell ref="AA34:AD34"/>
    <mergeCell ref="AK35:AL35"/>
    <mergeCell ref="AM35:AN35"/>
    <mergeCell ref="AO35:BF35"/>
    <mergeCell ref="Q35:R35"/>
    <mergeCell ref="S35:T35"/>
    <mergeCell ref="U35:V35"/>
    <mergeCell ref="W35:X35"/>
    <mergeCell ref="Y35:Z35"/>
    <mergeCell ref="AA35:AD35"/>
    <mergeCell ref="E36:F36"/>
    <mergeCell ref="G36:H36"/>
    <mergeCell ref="I36:J36"/>
    <mergeCell ref="K36:L36"/>
    <mergeCell ref="M36:N36"/>
    <mergeCell ref="O36:P36"/>
    <mergeCell ref="AE35:AF35"/>
    <mergeCell ref="AG35:AH35"/>
    <mergeCell ref="AI35:AJ35"/>
    <mergeCell ref="E35:F35"/>
    <mergeCell ref="G35:H35"/>
    <mergeCell ref="I35:J35"/>
    <mergeCell ref="K35:L35"/>
    <mergeCell ref="M35:N35"/>
    <mergeCell ref="O35:P35"/>
    <mergeCell ref="AE36:AF36"/>
    <mergeCell ref="AG36:AH36"/>
    <mergeCell ref="AI36:AJ36"/>
    <mergeCell ref="AK36:AL36"/>
    <mergeCell ref="AM36:AN36"/>
    <mergeCell ref="AO36:BF36"/>
    <mergeCell ref="Q36:R36"/>
    <mergeCell ref="S36:T36"/>
    <mergeCell ref="U36:V36"/>
    <mergeCell ref="W36:X36"/>
    <mergeCell ref="Y36:Z36"/>
    <mergeCell ref="AA36:AD36"/>
    <mergeCell ref="AK37:AL37"/>
    <mergeCell ref="AM37:AN37"/>
    <mergeCell ref="AO37:BF37"/>
    <mergeCell ref="Q37:R37"/>
    <mergeCell ref="S37:T37"/>
    <mergeCell ref="U37:V37"/>
    <mergeCell ref="W37:X37"/>
    <mergeCell ref="Y37:Z37"/>
    <mergeCell ref="AA37:AD37"/>
    <mergeCell ref="E38:F38"/>
    <mergeCell ref="G38:H38"/>
    <mergeCell ref="I38:J38"/>
    <mergeCell ref="K38:L38"/>
    <mergeCell ref="M38:N38"/>
    <mergeCell ref="O38:P38"/>
    <mergeCell ref="AE37:AF37"/>
    <mergeCell ref="AG37:AH37"/>
    <mergeCell ref="AI37:AJ37"/>
    <mergeCell ref="E37:F37"/>
    <mergeCell ref="G37:H37"/>
    <mergeCell ref="I37:J37"/>
    <mergeCell ref="K37:L37"/>
    <mergeCell ref="M37:N37"/>
    <mergeCell ref="O37:P37"/>
    <mergeCell ref="AE38:AF38"/>
    <mergeCell ref="AG38:AH38"/>
    <mergeCell ref="AI38:AJ38"/>
    <mergeCell ref="AK38:AL38"/>
    <mergeCell ref="AM38:AN38"/>
    <mergeCell ref="AO38:BF38"/>
    <mergeCell ref="Q38:R38"/>
    <mergeCell ref="S38:T38"/>
    <mergeCell ref="U38:V38"/>
    <mergeCell ref="W38:X38"/>
    <mergeCell ref="Y38:Z38"/>
    <mergeCell ref="AA38:AD38"/>
    <mergeCell ref="AK39:AL39"/>
    <mergeCell ref="AM39:AN39"/>
    <mergeCell ref="AO39:BF39"/>
    <mergeCell ref="Q39:R39"/>
    <mergeCell ref="S39:T39"/>
    <mergeCell ref="U39:V39"/>
    <mergeCell ref="W39:X39"/>
    <mergeCell ref="Y39:Z39"/>
    <mergeCell ref="AA39:AD39"/>
    <mergeCell ref="E40:F40"/>
    <mergeCell ref="G40:H40"/>
    <mergeCell ref="I40:J40"/>
    <mergeCell ref="K40:L40"/>
    <mergeCell ref="M40:N40"/>
    <mergeCell ref="O40:P40"/>
    <mergeCell ref="AE39:AF39"/>
    <mergeCell ref="AG39:AH39"/>
    <mergeCell ref="AI39:AJ39"/>
    <mergeCell ref="E39:F39"/>
    <mergeCell ref="G39:H39"/>
    <mergeCell ref="I39:J39"/>
    <mergeCell ref="K39:L39"/>
    <mergeCell ref="M39:N39"/>
    <mergeCell ref="O39:P39"/>
    <mergeCell ref="AE40:AF40"/>
    <mergeCell ref="AG40:AH40"/>
    <mergeCell ref="AI40:AJ40"/>
    <mergeCell ref="AK40:AL40"/>
    <mergeCell ref="AM40:AN40"/>
    <mergeCell ref="AO40:BF40"/>
    <mergeCell ref="Q40:R40"/>
    <mergeCell ref="S40:T40"/>
    <mergeCell ref="U40:V40"/>
    <mergeCell ref="W40:X40"/>
    <mergeCell ref="Y40:Z40"/>
    <mergeCell ref="AA40:AD40"/>
    <mergeCell ref="AK41:AL41"/>
    <mergeCell ref="AM41:AN41"/>
    <mergeCell ref="AO41:BF41"/>
    <mergeCell ref="Q41:R41"/>
    <mergeCell ref="S41:T41"/>
    <mergeCell ref="U41:V41"/>
    <mergeCell ref="W41:X41"/>
    <mergeCell ref="Y41:Z41"/>
    <mergeCell ref="AA41:AD41"/>
    <mergeCell ref="E42:F42"/>
    <mergeCell ref="G42:H42"/>
    <mergeCell ref="I42:J42"/>
    <mergeCell ref="K42:L42"/>
    <mergeCell ref="M42:N42"/>
    <mergeCell ref="O42:P42"/>
    <mergeCell ref="AE41:AF41"/>
    <mergeCell ref="AG41:AH41"/>
    <mergeCell ref="AI41:AJ41"/>
    <mergeCell ref="E41:F41"/>
    <mergeCell ref="G41:H41"/>
    <mergeCell ref="I41:J41"/>
    <mergeCell ref="K41:L41"/>
    <mergeCell ref="M41:N41"/>
    <mergeCell ref="O41:P41"/>
    <mergeCell ref="AE42:AF42"/>
    <mergeCell ref="AG42:AH42"/>
    <mergeCell ref="AI42:AJ42"/>
    <mergeCell ref="AK42:AL42"/>
    <mergeCell ref="AM42:AN42"/>
    <mergeCell ref="AO42:BF42"/>
    <mergeCell ref="Q42:R42"/>
    <mergeCell ref="S42:T42"/>
    <mergeCell ref="U42:V42"/>
    <mergeCell ref="W42:X42"/>
    <mergeCell ref="Y42:Z42"/>
    <mergeCell ref="AA42:AD42"/>
    <mergeCell ref="AK43:AL43"/>
    <mergeCell ref="AM43:AN43"/>
    <mergeCell ref="AO43:BF43"/>
    <mergeCell ref="Q43:R43"/>
    <mergeCell ref="S43:T43"/>
    <mergeCell ref="U43:V43"/>
    <mergeCell ref="W43:X43"/>
    <mergeCell ref="Y43:Z43"/>
    <mergeCell ref="AA43:AD43"/>
    <mergeCell ref="E44:F44"/>
    <mergeCell ref="G44:H44"/>
    <mergeCell ref="I44:J44"/>
    <mergeCell ref="K44:L44"/>
    <mergeCell ref="M44:N44"/>
    <mergeCell ref="O44:P44"/>
    <mergeCell ref="AE43:AF43"/>
    <mergeCell ref="AG43:AH43"/>
    <mergeCell ref="AI43:AJ43"/>
    <mergeCell ref="E43:F43"/>
    <mergeCell ref="G43:H43"/>
    <mergeCell ref="I43:J43"/>
    <mergeCell ref="K43:L43"/>
    <mergeCell ref="M43:N43"/>
    <mergeCell ref="O43:P43"/>
    <mergeCell ref="AE44:AF44"/>
    <mergeCell ref="AG44:AH44"/>
    <mergeCell ref="AI44:AJ44"/>
    <mergeCell ref="AK44:AL44"/>
    <mergeCell ref="AM44:AN44"/>
    <mergeCell ref="AO44:BF44"/>
    <mergeCell ref="Q44:R44"/>
    <mergeCell ref="S44:T44"/>
    <mergeCell ref="U44:V44"/>
    <mergeCell ref="W44:X44"/>
    <mergeCell ref="Y44:Z44"/>
    <mergeCell ref="AA44:AD44"/>
    <mergeCell ref="AK45:AL45"/>
    <mergeCell ref="AM45:AN45"/>
    <mergeCell ref="AO45:BF45"/>
    <mergeCell ref="Q45:R45"/>
    <mergeCell ref="S45:T45"/>
    <mergeCell ref="U45:V45"/>
    <mergeCell ref="W45:X45"/>
    <mergeCell ref="Y45:Z45"/>
    <mergeCell ref="AA45:AD45"/>
    <mergeCell ref="E46:F46"/>
    <mergeCell ref="G46:H46"/>
    <mergeCell ref="I46:J46"/>
    <mergeCell ref="K46:L46"/>
    <mergeCell ref="M46:N46"/>
    <mergeCell ref="O46:P46"/>
    <mergeCell ref="AE45:AF45"/>
    <mergeCell ref="AG45:AH45"/>
    <mergeCell ref="AI45:AJ45"/>
    <mergeCell ref="E45:F45"/>
    <mergeCell ref="G45:H45"/>
    <mergeCell ref="I45:J45"/>
    <mergeCell ref="K45:L45"/>
    <mergeCell ref="M45:N45"/>
    <mergeCell ref="O45:P45"/>
    <mergeCell ref="AE46:AF46"/>
    <mergeCell ref="AG46:AH46"/>
    <mergeCell ref="AI46:AJ46"/>
    <mergeCell ref="AK46:AL46"/>
    <mergeCell ref="AM46:AN46"/>
    <mergeCell ref="AO46:BF46"/>
    <mergeCell ref="Q46:R46"/>
    <mergeCell ref="S46:T46"/>
    <mergeCell ref="U46:V46"/>
    <mergeCell ref="W46:X46"/>
    <mergeCell ref="Y46:Z46"/>
    <mergeCell ref="AA46:AD46"/>
    <mergeCell ref="AK47:AL47"/>
    <mergeCell ref="AM47:AN47"/>
    <mergeCell ref="AO47:BF47"/>
    <mergeCell ref="Q47:R47"/>
    <mergeCell ref="S47:T47"/>
    <mergeCell ref="U47:V47"/>
    <mergeCell ref="W47:X47"/>
    <mergeCell ref="Y47:Z47"/>
    <mergeCell ref="AA47:AD47"/>
    <mergeCell ref="E48:F48"/>
    <mergeCell ref="G48:H48"/>
    <mergeCell ref="I48:J48"/>
    <mergeCell ref="K48:L48"/>
    <mergeCell ref="M48:N48"/>
    <mergeCell ref="O48:P48"/>
    <mergeCell ref="AE47:AF47"/>
    <mergeCell ref="AG47:AH47"/>
    <mergeCell ref="AI47:AJ47"/>
    <mergeCell ref="E47:F47"/>
    <mergeCell ref="G47:H47"/>
    <mergeCell ref="I47:J47"/>
    <mergeCell ref="K47:L47"/>
    <mergeCell ref="M47:N47"/>
    <mergeCell ref="O47:P47"/>
    <mergeCell ref="AE48:AF48"/>
    <mergeCell ref="AG48:AH48"/>
    <mergeCell ref="AI48:AJ48"/>
    <mergeCell ref="AK48:AL48"/>
    <mergeCell ref="AM48:AN48"/>
    <mergeCell ref="AO48:BF48"/>
    <mergeCell ref="Q48:R48"/>
    <mergeCell ref="S48:T48"/>
    <mergeCell ref="U48:V48"/>
    <mergeCell ref="W48:X48"/>
    <mergeCell ref="Y48:Z48"/>
    <mergeCell ref="AA48:AD48"/>
    <mergeCell ref="AK49:AL49"/>
    <mergeCell ref="AM49:AN49"/>
    <mergeCell ref="AO49:BF49"/>
    <mergeCell ref="Q49:R49"/>
    <mergeCell ref="S49:T49"/>
    <mergeCell ref="U49:V49"/>
    <mergeCell ref="W49:X49"/>
    <mergeCell ref="Y49:Z49"/>
    <mergeCell ref="AA49:AD49"/>
    <mergeCell ref="E50:F50"/>
    <mergeCell ref="G50:H50"/>
    <mergeCell ref="I50:J50"/>
    <mergeCell ref="K50:L50"/>
    <mergeCell ref="M50:N50"/>
    <mergeCell ref="O50:P50"/>
    <mergeCell ref="AE49:AF49"/>
    <mergeCell ref="AG49:AH49"/>
    <mergeCell ref="AI49:AJ49"/>
    <mergeCell ref="E49:F49"/>
    <mergeCell ref="G49:H49"/>
    <mergeCell ref="I49:J49"/>
    <mergeCell ref="K49:L49"/>
    <mergeCell ref="M49:N49"/>
    <mergeCell ref="O49:P49"/>
    <mergeCell ref="AE50:AF50"/>
    <mergeCell ref="AG50:AH50"/>
    <mergeCell ref="AI50:AJ50"/>
    <mergeCell ref="AK50:AL50"/>
    <mergeCell ref="AM50:AN50"/>
    <mergeCell ref="AO50:BF50"/>
    <mergeCell ref="Q50:R50"/>
    <mergeCell ref="S50:T50"/>
    <mergeCell ref="U50:V50"/>
    <mergeCell ref="W50:X50"/>
    <mergeCell ref="Y50:Z50"/>
    <mergeCell ref="AA50:AD50"/>
    <mergeCell ref="AK51:AL51"/>
    <mergeCell ref="AM51:AN51"/>
    <mergeCell ref="AO51:BF51"/>
    <mergeCell ref="Q51:R51"/>
    <mergeCell ref="S51:T51"/>
    <mergeCell ref="U51:V51"/>
    <mergeCell ref="W51:X51"/>
    <mergeCell ref="Y51:Z51"/>
    <mergeCell ref="AA51:AD51"/>
    <mergeCell ref="E52:F52"/>
    <mergeCell ref="G52:H52"/>
    <mergeCell ref="I52:J52"/>
    <mergeCell ref="K52:L52"/>
    <mergeCell ref="M52:N52"/>
    <mergeCell ref="O52:P52"/>
    <mergeCell ref="AE51:AF51"/>
    <mergeCell ref="AG51:AH51"/>
    <mergeCell ref="AI51:AJ51"/>
    <mergeCell ref="E51:F51"/>
    <mergeCell ref="G51:H51"/>
    <mergeCell ref="I51:J51"/>
    <mergeCell ref="K51:L51"/>
    <mergeCell ref="M51:N51"/>
    <mergeCell ref="O51:P51"/>
    <mergeCell ref="AE52:AF52"/>
    <mergeCell ref="AG52:AH52"/>
    <mergeCell ref="AI52:AJ52"/>
    <mergeCell ref="AK52:AL52"/>
    <mergeCell ref="AM52:AN52"/>
    <mergeCell ref="AO52:BF52"/>
    <mergeCell ref="Q52:R52"/>
    <mergeCell ref="S52:T52"/>
    <mergeCell ref="U52:V52"/>
    <mergeCell ref="W52:X52"/>
    <mergeCell ref="Y52:Z52"/>
    <mergeCell ref="AA52:AD52"/>
    <mergeCell ref="AK53:AL53"/>
    <mergeCell ref="AM53:AN53"/>
    <mergeCell ref="AO53:BF53"/>
    <mergeCell ref="Q53:R53"/>
    <mergeCell ref="S53:T53"/>
    <mergeCell ref="U53:V53"/>
    <mergeCell ref="W53:X53"/>
    <mergeCell ref="Y53:Z53"/>
    <mergeCell ref="AA53:AD53"/>
    <mergeCell ref="E54:F54"/>
    <mergeCell ref="G54:H54"/>
    <mergeCell ref="I54:J54"/>
    <mergeCell ref="K54:L54"/>
    <mergeCell ref="M54:N54"/>
    <mergeCell ref="O54:P54"/>
    <mergeCell ref="AE53:AF53"/>
    <mergeCell ref="AG53:AH53"/>
    <mergeCell ref="AI53:AJ53"/>
    <mergeCell ref="E53:F53"/>
    <mergeCell ref="G53:H53"/>
    <mergeCell ref="I53:J53"/>
    <mergeCell ref="K53:L53"/>
    <mergeCell ref="M53:N53"/>
    <mergeCell ref="O53:P53"/>
    <mergeCell ref="AE54:AF54"/>
    <mergeCell ref="AG54:AH54"/>
    <mergeCell ref="AI54:AJ54"/>
    <mergeCell ref="AK54:AL54"/>
    <mergeCell ref="AM54:AN54"/>
    <mergeCell ref="AO54:BF54"/>
    <mergeCell ref="Q54:R54"/>
    <mergeCell ref="S54:T54"/>
    <mergeCell ref="U54:V54"/>
    <mergeCell ref="W54:X54"/>
    <mergeCell ref="Y54:Z54"/>
    <mergeCell ref="AA54:AD54"/>
    <mergeCell ref="AK55:AL55"/>
    <mergeCell ref="AM55:AN55"/>
    <mergeCell ref="AO55:BF55"/>
    <mergeCell ref="Q55:R55"/>
    <mergeCell ref="S55:T55"/>
    <mergeCell ref="U55:V55"/>
    <mergeCell ref="W55:X55"/>
    <mergeCell ref="Y55:Z55"/>
    <mergeCell ref="AA55:AD55"/>
    <mergeCell ref="E56:F56"/>
    <mergeCell ref="G56:H56"/>
    <mergeCell ref="I56:J56"/>
    <mergeCell ref="K56:L56"/>
    <mergeCell ref="M56:N56"/>
    <mergeCell ref="O56:P56"/>
    <mergeCell ref="AE55:AF55"/>
    <mergeCell ref="AG55:AH55"/>
    <mergeCell ref="AI55:AJ55"/>
    <mergeCell ref="E55:F55"/>
    <mergeCell ref="G55:H55"/>
    <mergeCell ref="I55:J55"/>
    <mergeCell ref="K55:L55"/>
    <mergeCell ref="M55:N55"/>
    <mergeCell ref="O55:P55"/>
    <mergeCell ref="AE56:AF56"/>
    <mergeCell ref="AG56:AH56"/>
    <mergeCell ref="AI56:AJ56"/>
    <mergeCell ref="AK56:AL56"/>
    <mergeCell ref="AM56:AN56"/>
    <mergeCell ref="AO56:BF56"/>
    <mergeCell ref="Q56:R56"/>
    <mergeCell ref="S56:T56"/>
    <mergeCell ref="U56:V56"/>
    <mergeCell ref="W56:X56"/>
    <mergeCell ref="Y56:Z56"/>
    <mergeCell ref="AA56:AD56"/>
    <mergeCell ref="AK57:AL57"/>
    <mergeCell ref="AM57:AN57"/>
    <mergeCell ref="AO57:BF57"/>
    <mergeCell ref="Q57:R57"/>
    <mergeCell ref="S57:T57"/>
    <mergeCell ref="U57:V57"/>
    <mergeCell ref="W57:X57"/>
    <mergeCell ref="Y57:Z57"/>
    <mergeCell ref="AA57:AD57"/>
    <mergeCell ref="E58:F58"/>
    <mergeCell ref="G58:H58"/>
    <mergeCell ref="I58:J58"/>
    <mergeCell ref="K58:L58"/>
    <mergeCell ref="M58:N58"/>
    <mergeCell ref="O58:P58"/>
    <mergeCell ref="AE57:AF57"/>
    <mergeCell ref="AG57:AH57"/>
    <mergeCell ref="AI57:AJ57"/>
    <mergeCell ref="E57:F57"/>
    <mergeCell ref="G57:H57"/>
    <mergeCell ref="I57:J57"/>
    <mergeCell ref="K57:L57"/>
    <mergeCell ref="M57:N57"/>
    <mergeCell ref="O57:P57"/>
    <mergeCell ref="AE58:AF58"/>
    <mergeCell ref="AG58:AH58"/>
    <mergeCell ref="AI58:AJ58"/>
    <mergeCell ref="AK58:AL58"/>
    <mergeCell ref="AM58:AN58"/>
    <mergeCell ref="AO58:BF58"/>
    <mergeCell ref="Q58:R58"/>
    <mergeCell ref="S58:T58"/>
    <mergeCell ref="U58:V58"/>
    <mergeCell ref="W58:X58"/>
    <mergeCell ref="Y58:Z58"/>
    <mergeCell ref="AA58:AD58"/>
    <mergeCell ref="AY63:BD63"/>
    <mergeCell ref="E64:G64"/>
    <mergeCell ref="BD64:BF64"/>
    <mergeCell ref="AG59:AH63"/>
    <mergeCell ref="AI59:AJ63"/>
    <mergeCell ref="AK59:AL63"/>
    <mergeCell ref="AM59:AN63"/>
    <mergeCell ref="E60:F63"/>
    <mergeCell ref="AP63:AU63"/>
    <mergeCell ref="S59:T63"/>
    <mergeCell ref="U59:V63"/>
    <mergeCell ref="W59:X63"/>
    <mergeCell ref="Y59:Z63"/>
    <mergeCell ref="AA59:AD63"/>
    <mergeCell ref="AE59:AF63"/>
    <mergeCell ref="G59:H63"/>
    <mergeCell ref="I59:J63"/>
    <mergeCell ref="K59:L63"/>
    <mergeCell ref="M59:N63"/>
    <mergeCell ref="O59:P63"/>
    <mergeCell ref="Q59:R63"/>
  </mergeCells>
  <conditionalFormatting sqref="E10:BF10 E12:BF12 E14:AY15 G18:H18 J18:K18 M18:N18 R18:S18 U18:V18 X18:Z18 AD18:AE18 AG18:AH18 AJ18:AK18 AO18:AP18 AR18:AS18 AU18:AV18 AY18 BA18:BB18 BD18:BE18 G21:H21 J21:K21 M21:N21 R21:S21 U21:V21 X21:Z21 AD21:AE21 AG21:AH21 AJ21:AK21 AO21:AP21 AR21:AS21 AU21:AV21">
    <cfRule type="expression" dxfId="18" priority="1" stopIfTrue="1">
      <formula>AND(E10=0)</formula>
    </cfRule>
  </conditionalFormatting>
  <conditionalFormatting sqref="G29:H58">
    <cfRule type="expression" dxfId="17" priority="6" stopIfTrue="1">
      <formula>AND(G29=0)</formula>
    </cfRule>
  </conditionalFormatting>
  <conditionalFormatting sqref="AE29:AF58">
    <cfRule type="expression" dxfId="16" priority="7" stopIfTrue="1">
      <formula>AND(G29=0)</formula>
    </cfRule>
  </conditionalFormatting>
  <conditionalFormatting sqref="AG29:AH58">
    <cfRule type="expression" dxfId="15" priority="5" stopIfTrue="1">
      <formula>AND(G29=0)</formula>
    </cfRule>
  </conditionalFormatting>
  <conditionalFormatting sqref="AI29:AJ58">
    <cfRule type="expression" dxfId="14" priority="3" stopIfTrue="1">
      <formula>AND(G29=0)</formula>
    </cfRule>
  </conditionalFormatting>
  <conditionalFormatting sqref="AK29:AL58">
    <cfRule type="expression" dxfId="12" priority="2" stopIfTrue="1">
      <formula>AND(G29=0)</formula>
    </cfRule>
  </conditionalFormatting>
  <conditionalFormatting sqref="AM29:AM58">
    <cfRule type="expression" dxfId="11" priority="4" stopIfTrue="1">
      <formula>AND(G29=0)</formula>
    </cfRule>
  </conditionalFormatting>
  <printOptions horizontalCentered="1" verticalCentered="1"/>
  <pageMargins left="0.35433070866141736" right="0.19685039370078741" top="0.19685039370078741" bottom="0.19685039370078741" header="0" footer="0"/>
  <pageSetup paperSize="9" scale="86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9CD5F489-F519-447C-BC1D-51A3832EA1F1}">
            <xm:f>AND('FICHA 101 (PG 1)'!$BG$47=TRUE)</xm:f>
            <x14:dxf>
              <font>
                <color theme="0" tint="-0.14996795556505021"/>
              </font>
            </x14:dxf>
          </x14:cfRule>
          <xm:sqref>AK28:AL63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C3F6-6CD8-4FE1-BD30-BB366AAD6EC6}">
  <sheetPr>
    <tabColor rgb="FFFFFF00"/>
    <pageSetUpPr fitToPage="1"/>
  </sheetPr>
  <dimension ref="B2:CS56"/>
  <sheetViews>
    <sheetView showGridLines="0" tabSelected="1" topLeftCell="I1" zoomScale="110" zoomScaleNormal="110" zoomScaleSheetLayoutView="100" workbookViewId="0">
      <selection activeCell="AO27" sqref="AO27:AQ27"/>
    </sheetView>
  </sheetViews>
  <sheetFormatPr defaultColWidth="2.28515625" defaultRowHeight="12.75" customHeight="1" x14ac:dyDescent="0.2"/>
  <cols>
    <col min="1" max="1" width="2.28515625" style="29"/>
    <col min="2" max="3" width="11.28515625" style="29" customWidth="1"/>
    <col min="4" max="4" width="2.28515625" style="29"/>
    <col min="5" max="5" width="2.7109375" style="29" customWidth="1"/>
    <col min="6" max="6" width="3.28515625" style="29" customWidth="1"/>
    <col min="7" max="7" width="0.140625" style="29" customWidth="1"/>
    <col min="8" max="9" width="2.7109375" style="29" customWidth="1"/>
    <col min="10" max="10" width="2.28515625" style="29" customWidth="1"/>
    <col min="11" max="11" width="3.42578125" style="29" customWidth="1"/>
    <col min="12" max="12" width="2.28515625" style="29" customWidth="1"/>
    <col min="13" max="13" width="3.42578125" style="29" customWidth="1"/>
    <col min="14" max="14" width="2.28515625" style="29" customWidth="1"/>
    <col min="15" max="15" width="3.42578125" style="29" customWidth="1"/>
    <col min="16" max="16" width="2.28515625" style="29" customWidth="1"/>
    <col min="17" max="17" width="3.5703125" style="29" customWidth="1"/>
    <col min="18" max="18" width="2.28515625" style="29" customWidth="1"/>
    <col min="19" max="19" width="3.28515625" style="29" customWidth="1"/>
    <col min="20" max="20" width="2.28515625" style="29" customWidth="1"/>
    <col min="21" max="21" width="3.42578125" style="29" customWidth="1"/>
    <col min="22" max="22" width="2.28515625" style="29" customWidth="1"/>
    <col min="23" max="23" width="3.42578125" style="29" customWidth="1"/>
    <col min="24" max="24" width="2.28515625" style="29" customWidth="1"/>
    <col min="25" max="25" width="3.28515625" style="29" customWidth="1"/>
    <col min="26" max="27" width="2.28515625" style="29" customWidth="1"/>
    <col min="28" max="28" width="1.140625" style="29" customWidth="1"/>
    <col min="29" max="30" width="2.28515625" style="29" customWidth="1"/>
    <col min="31" max="31" width="4" style="29" customWidth="1"/>
    <col min="32" max="33" width="2.28515625" style="29" customWidth="1"/>
    <col min="34" max="34" width="1.140625" style="29" customWidth="1"/>
    <col min="35" max="36" width="2.28515625" style="29" customWidth="1"/>
    <col min="37" max="37" width="1.42578125" style="29" customWidth="1"/>
    <col min="38" max="39" width="2.28515625" style="29" customWidth="1"/>
    <col min="40" max="40" width="1" style="29" customWidth="1"/>
    <col min="41" max="42" width="2.28515625" style="29" customWidth="1"/>
    <col min="43" max="43" width="1.140625" style="29" customWidth="1"/>
    <col min="44" max="45" width="2.28515625" style="29" customWidth="1"/>
    <col min="46" max="46" width="1.140625" style="29" customWidth="1"/>
    <col min="47" max="64" width="2.28515625" style="29" customWidth="1"/>
    <col min="65" max="67" width="2.28515625" style="29"/>
    <col min="68" max="68" width="15.7109375" style="29" customWidth="1"/>
    <col min="69" max="16384" width="2.28515625" style="29"/>
  </cols>
  <sheetData>
    <row r="2" spans="2:97" s="26" customFormat="1" ht="8.1" customHeight="1" x14ac:dyDescent="0.2">
      <c r="B2" s="87"/>
      <c r="C2" s="87"/>
      <c r="E2" s="11">
        <v>14</v>
      </c>
      <c r="F2" s="230" t="s">
        <v>30</v>
      </c>
      <c r="G2" s="23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88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89"/>
      <c r="AX2" s="11">
        <v>15</v>
      </c>
      <c r="AY2" s="231" t="s">
        <v>31</v>
      </c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2"/>
    </row>
    <row r="3" spans="2:97" ht="12.75" customHeight="1" x14ac:dyDescent="0.2">
      <c r="B3" s="87"/>
      <c r="C3" s="87"/>
      <c r="E3" s="336" t="str">
        <f>REPT('FICHA 101 (PG 1)'!E10,1)</f>
        <v>NOME DO SERVIDOR</v>
      </c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90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2"/>
      <c r="AX3" s="306" t="str">
        <f>REPT('FICHA 101 (PG 1)'!AR10,1)</f>
        <v>XX.XXX.XXX</v>
      </c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8"/>
    </row>
    <row r="4" spans="2:97" ht="3.95" customHeight="1" x14ac:dyDescent="0.2">
      <c r="E4" s="93"/>
      <c r="F4" s="9"/>
      <c r="G4" s="9"/>
      <c r="H4" s="47"/>
      <c r="I4" s="9"/>
      <c r="J4" s="47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47"/>
      <c r="AA4" s="9"/>
      <c r="AB4" s="9"/>
      <c r="AC4" s="47"/>
      <c r="AD4" s="9"/>
      <c r="AE4" s="94"/>
      <c r="AF4" s="93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</row>
    <row r="5" spans="2:97" s="26" customFormat="1" ht="8.1" customHeight="1" x14ac:dyDescent="0.2">
      <c r="B5" s="10"/>
      <c r="C5" s="10"/>
      <c r="E5" s="11">
        <v>6</v>
      </c>
      <c r="F5" s="95"/>
      <c r="G5" s="89"/>
      <c r="H5" s="11">
        <v>7</v>
      </c>
      <c r="I5" s="89"/>
      <c r="J5" s="11">
        <v>8</v>
      </c>
      <c r="K5" s="257" t="s">
        <v>16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71" t="s">
        <v>97</v>
      </c>
      <c r="AA5" s="379"/>
      <c r="AB5" s="268"/>
      <c r="AC5" s="11">
        <v>9</v>
      </c>
      <c r="AD5" s="190" t="s">
        <v>94</v>
      </c>
      <c r="AE5" s="191"/>
      <c r="AF5" s="96">
        <v>10</v>
      </c>
      <c r="AG5" s="357" t="s">
        <v>17</v>
      </c>
      <c r="AH5" s="357"/>
      <c r="AI5" s="357"/>
      <c r="AJ5" s="357"/>
      <c r="AK5" s="357"/>
      <c r="AL5" s="357"/>
      <c r="AM5" s="357"/>
      <c r="AN5" s="357"/>
      <c r="AO5" s="357"/>
      <c r="AP5" s="357"/>
      <c r="AQ5" s="357"/>
      <c r="AR5" s="357"/>
      <c r="AS5" s="357"/>
      <c r="AT5" s="358"/>
      <c r="AU5" s="11">
        <v>11</v>
      </c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89"/>
    </row>
    <row r="6" spans="2:97" s="26" customFormat="1" ht="4.5" customHeight="1" x14ac:dyDescent="0.2">
      <c r="B6" s="10"/>
      <c r="C6" s="10"/>
      <c r="E6" s="159" t="s">
        <v>32</v>
      </c>
      <c r="F6" s="361"/>
      <c r="G6" s="160"/>
      <c r="H6" s="176" t="s">
        <v>28</v>
      </c>
      <c r="I6" s="364"/>
      <c r="J6" s="97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275"/>
      <c r="AA6" s="380"/>
      <c r="AB6" s="276"/>
      <c r="AC6" s="98"/>
      <c r="AD6" s="192"/>
      <c r="AE6" s="193"/>
      <c r="AF6" s="9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360"/>
      <c r="AU6" s="337" t="s">
        <v>29</v>
      </c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5"/>
    </row>
    <row r="7" spans="2:97" s="26" customFormat="1" ht="3.95" customHeight="1" x14ac:dyDescent="0.2">
      <c r="B7" s="10"/>
      <c r="C7" s="10"/>
      <c r="E7" s="159"/>
      <c r="F7" s="361"/>
      <c r="G7" s="160"/>
      <c r="H7" s="176"/>
      <c r="I7" s="177"/>
      <c r="J7" s="299" t="s">
        <v>23</v>
      </c>
      <c r="K7" s="299"/>
      <c r="L7" s="299"/>
      <c r="M7" s="299"/>
      <c r="N7" s="299"/>
      <c r="O7" s="299"/>
      <c r="P7" s="258" t="s">
        <v>24</v>
      </c>
      <c r="Q7" s="258"/>
      <c r="R7" s="258"/>
      <c r="S7" s="258"/>
      <c r="T7" s="258"/>
      <c r="U7" s="259"/>
      <c r="V7" s="271" t="s">
        <v>79</v>
      </c>
      <c r="W7" s="268"/>
      <c r="X7" s="267" t="str">
        <f>'FICHA 101 (PG 1)'!$W$26</f>
        <v>AFAST. CPV</v>
      </c>
      <c r="Y7" s="363"/>
      <c r="Z7" s="275"/>
      <c r="AA7" s="380"/>
      <c r="AB7" s="276"/>
      <c r="AC7" s="98"/>
      <c r="AD7" s="192"/>
      <c r="AE7" s="193"/>
      <c r="AF7" s="277" t="s">
        <v>34</v>
      </c>
      <c r="AG7" s="339"/>
      <c r="AH7" s="278"/>
      <c r="AI7" s="277" t="s">
        <v>35</v>
      </c>
      <c r="AJ7" s="339"/>
      <c r="AK7" s="278"/>
      <c r="AL7" s="277" t="s">
        <v>36</v>
      </c>
      <c r="AM7" s="339"/>
      <c r="AN7" s="278"/>
      <c r="AO7" s="348" t="s">
        <v>63</v>
      </c>
      <c r="AP7" s="349"/>
      <c r="AQ7" s="350"/>
      <c r="AR7" s="348" t="s">
        <v>64</v>
      </c>
      <c r="AS7" s="349"/>
      <c r="AT7" s="350"/>
      <c r="AU7" s="337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5"/>
    </row>
    <row r="8" spans="2:97" s="26" customFormat="1" ht="3.75" customHeight="1" x14ac:dyDescent="0.2">
      <c r="B8" s="10"/>
      <c r="C8" s="10"/>
      <c r="E8" s="159"/>
      <c r="F8" s="361"/>
      <c r="G8" s="160"/>
      <c r="H8" s="176"/>
      <c r="I8" s="177"/>
      <c r="J8" s="299"/>
      <c r="K8" s="299"/>
      <c r="L8" s="299"/>
      <c r="M8" s="299"/>
      <c r="N8" s="299"/>
      <c r="O8" s="299"/>
      <c r="P8" s="300"/>
      <c r="Q8" s="300"/>
      <c r="R8" s="300"/>
      <c r="S8" s="300"/>
      <c r="T8" s="300"/>
      <c r="U8" s="301"/>
      <c r="V8" s="275"/>
      <c r="W8" s="276"/>
      <c r="X8" s="176"/>
      <c r="Y8" s="177"/>
      <c r="Z8" s="275"/>
      <c r="AA8" s="380"/>
      <c r="AB8" s="276"/>
      <c r="AC8" s="98"/>
      <c r="AD8" s="192"/>
      <c r="AE8" s="193"/>
      <c r="AF8" s="340"/>
      <c r="AG8" s="341"/>
      <c r="AH8" s="342"/>
      <c r="AI8" s="340"/>
      <c r="AJ8" s="341"/>
      <c r="AK8" s="342"/>
      <c r="AL8" s="340"/>
      <c r="AM8" s="341"/>
      <c r="AN8" s="342"/>
      <c r="AO8" s="351"/>
      <c r="AP8" s="352"/>
      <c r="AQ8" s="353"/>
      <c r="AR8" s="351"/>
      <c r="AS8" s="352"/>
      <c r="AT8" s="353"/>
      <c r="AU8" s="337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5"/>
    </row>
    <row r="9" spans="2:97" s="26" customFormat="1" ht="6" customHeight="1" x14ac:dyDescent="0.2">
      <c r="B9" s="100"/>
      <c r="C9" s="100"/>
      <c r="E9" s="159"/>
      <c r="F9" s="361"/>
      <c r="G9" s="160"/>
      <c r="H9" s="176"/>
      <c r="I9" s="177"/>
      <c r="J9" s="344" t="s">
        <v>49</v>
      </c>
      <c r="K9" s="345"/>
      <c r="L9" s="344" t="s">
        <v>33</v>
      </c>
      <c r="M9" s="345"/>
      <c r="N9" s="344" t="s">
        <v>82</v>
      </c>
      <c r="O9" s="345"/>
      <c r="P9" s="344" t="s">
        <v>83</v>
      </c>
      <c r="Q9" s="345"/>
      <c r="R9" s="344" t="s">
        <v>58</v>
      </c>
      <c r="S9" s="345"/>
      <c r="T9" s="344" t="s">
        <v>98</v>
      </c>
      <c r="U9" s="345"/>
      <c r="V9" s="275"/>
      <c r="W9" s="276"/>
      <c r="X9" s="176"/>
      <c r="Y9" s="177"/>
      <c r="Z9" s="275"/>
      <c r="AA9" s="380"/>
      <c r="AB9" s="276"/>
      <c r="AC9" s="98"/>
      <c r="AD9" s="192"/>
      <c r="AE9" s="193"/>
      <c r="AF9" s="340"/>
      <c r="AG9" s="341"/>
      <c r="AH9" s="342"/>
      <c r="AI9" s="340"/>
      <c r="AJ9" s="341"/>
      <c r="AK9" s="342"/>
      <c r="AL9" s="340"/>
      <c r="AM9" s="341"/>
      <c r="AN9" s="342"/>
      <c r="AO9" s="351"/>
      <c r="AP9" s="352"/>
      <c r="AQ9" s="353"/>
      <c r="AR9" s="351"/>
      <c r="AS9" s="352"/>
      <c r="AT9" s="353"/>
      <c r="AU9" s="337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5"/>
    </row>
    <row r="10" spans="2:97" s="26" customFormat="1" ht="5.25" customHeight="1" x14ac:dyDescent="0.2">
      <c r="B10" s="100"/>
      <c r="C10" s="100"/>
      <c r="E10" s="346"/>
      <c r="F10" s="362"/>
      <c r="G10" s="347"/>
      <c r="H10" s="178"/>
      <c r="I10" s="179"/>
      <c r="J10" s="346"/>
      <c r="K10" s="347"/>
      <c r="L10" s="346"/>
      <c r="M10" s="347"/>
      <c r="N10" s="346"/>
      <c r="O10" s="347"/>
      <c r="P10" s="346"/>
      <c r="Q10" s="347"/>
      <c r="R10" s="346"/>
      <c r="S10" s="347"/>
      <c r="T10" s="346"/>
      <c r="U10" s="347"/>
      <c r="V10" s="269"/>
      <c r="W10" s="270"/>
      <c r="X10" s="178"/>
      <c r="Y10" s="179"/>
      <c r="Z10" s="269"/>
      <c r="AA10" s="381"/>
      <c r="AB10" s="270"/>
      <c r="AC10" s="101"/>
      <c r="AD10" s="194"/>
      <c r="AE10" s="195"/>
      <c r="AF10" s="279"/>
      <c r="AG10" s="343"/>
      <c r="AH10" s="280"/>
      <c r="AI10" s="279"/>
      <c r="AJ10" s="343"/>
      <c r="AK10" s="280"/>
      <c r="AL10" s="279"/>
      <c r="AM10" s="343"/>
      <c r="AN10" s="280"/>
      <c r="AO10" s="354"/>
      <c r="AP10" s="355"/>
      <c r="AQ10" s="356"/>
      <c r="AR10" s="354"/>
      <c r="AS10" s="355"/>
      <c r="AT10" s="356"/>
      <c r="AU10" s="338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7"/>
    </row>
    <row r="11" spans="2:97" s="26" customFormat="1" ht="6" customHeight="1" thickBot="1" x14ac:dyDescent="0.25">
      <c r="B11" s="100"/>
      <c r="C11" s="100"/>
      <c r="E11" s="102">
        <v>16</v>
      </c>
      <c r="F11" s="55"/>
      <c r="G11" s="89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366"/>
      <c r="Y11" s="367"/>
      <c r="Z11" s="366"/>
      <c r="AA11" s="420"/>
      <c r="AB11" s="367"/>
      <c r="AC11" s="366"/>
      <c r="AD11" s="420"/>
      <c r="AE11" s="367"/>
      <c r="AF11" s="331"/>
      <c r="AG11" s="332"/>
      <c r="AH11" s="333"/>
      <c r="AI11" s="431"/>
      <c r="AJ11" s="432"/>
      <c r="AK11" s="433"/>
      <c r="AL11" s="331"/>
      <c r="AM11" s="332"/>
      <c r="AN11" s="333"/>
      <c r="AO11" s="331"/>
      <c r="AP11" s="332"/>
      <c r="AQ11" s="333"/>
      <c r="AR11" s="331"/>
      <c r="AS11" s="332"/>
      <c r="AT11" s="333"/>
      <c r="AU11" s="408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10"/>
    </row>
    <row r="12" spans="2:97" s="26" customFormat="1" ht="15.95" customHeight="1" thickBot="1" x14ac:dyDescent="0.25">
      <c r="B12" s="103" t="s">
        <v>65</v>
      </c>
      <c r="C12" s="104" t="s">
        <v>66</v>
      </c>
      <c r="E12" s="365"/>
      <c r="F12" s="300"/>
      <c r="G12" s="301"/>
      <c r="H12" s="369">
        <f>'FICHA 101 (PG 7)'!G59</f>
        <v>5562</v>
      </c>
      <c r="I12" s="370"/>
      <c r="J12" s="212">
        <f>'FICHA 101 (PG 7)'!I59</f>
        <v>2</v>
      </c>
      <c r="K12" s="213"/>
      <c r="L12" s="212">
        <f>'FICHA 101 (PG 7)'!K59</f>
        <v>12</v>
      </c>
      <c r="M12" s="213"/>
      <c r="N12" s="212">
        <f>'FICHA 101 (PG 7)'!M59</f>
        <v>10</v>
      </c>
      <c r="O12" s="213"/>
      <c r="P12" s="212">
        <f>'FICHA 101 (PG 7)'!O59</f>
        <v>15</v>
      </c>
      <c r="Q12" s="213"/>
      <c r="R12" s="212">
        <f>'FICHA 101 (PG 7)'!Q59</f>
        <v>45</v>
      </c>
      <c r="S12" s="213"/>
      <c r="T12" s="212">
        <f>'FICHA 101 (PG 7)'!S59</f>
        <v>730</v>
      </c>
      <c r="U12" s="213"/>
      <c r="V12" s="212">
        <f>'FICHA 101 (PG 7)'!U59</f>
        <v>61</v>
      </c>
      <c r="W12" s="213"/>
      <c r="X12" s="212">
        <f>'FICHA 101 (PG 7)'!W59</f>
        <v>151</v>
      </c>
      <c r="Y12" s="213"/>
      <c r="Z12" s="212">
        <f>'FICHA 101 (PG 7)'!Y59</f>
        <v>636</v>
      </c>
      <c r="AA12" s="219"/>
      <c r="AB12" s="213"/>
      <c r="AC12" s="212">
        <f>'FICHA 101 (PG 7)'!AA59</f>
        <v>1037</v>
      </c>
      <c r="AD12" s="219"/>
      <c r="AE12" s="213"/>
      <c r="AF12" s="206">
        <f>'FICHA 101 (PG 7)'!AE59</f>
        <v>4536</v>
      </c>
      <c r="AG12" s="325"/>
      <c r="AH12" s="207"/>
      <c r="AI12" s="417">
        <f>'FICHA 101 (PG 7)'!AG59</f>
        <v>4536</v>
      </c>
      <c r="AJ12" s="418"/>
      <c r="AK12" s="419"/>
      <c r="AL12" s="208">
        <f>'FICHA 101 (PG 7)'!AI59</f>
        <v>5590</v>
      </c>
      <c r="AM12" s="326"/>
      <c r="AN12" s="209"/>
      <c r="AO12" s="208">
        <f>'FICHA 101 (PG 7)'!AK59</f>
        <v>3917</v>
      </c>
      <c r="AP12" s="326"/>
      <c r="AQ12" s="209"/>
      <c r="AR12" s="208">
        <f>'FICHA 101 (PG 7)'!AM59</f>
        <v>4536</v>
      </c>
      <c r="AS12" s="326"/>
      <c r="AT12" s="209"/>
      <c r="AU12" s="411"/>
      <c r="AV12" s="412"/>
      <c r="AW12" s="412"/>
      <c r="AX12" s="412"/>
      <c r="AY12" s="412"/>
      <c r="AZ12" s="412"/>
      <c r="BA12" s="412"/>
      <c r="BB12" s="412"/>
      <c r="BC12" s="412"/>
      <c r="BD12" s="412"/>
      <c r="BE12" s="412"/>
      <c r="BF12" s="412"/>
      <c r="BG12" s="412"/>
      <c r="BH12" s="412"/>
      <c r="BI12" s="412"/>
      <c r="BJ12" s="412"/>
      <c r="BK12" s="412"/>
      <c r="BL12" s="412"/>
      <c r="BM12" s="412"/>
      <c r="BN12" s="412"/>
      <c r="BO12" s="412"/>
      <c r="BP12" s="413"/>
    </row>
    <row r="13" spans="2:97" ht="12.75" customHeight="1" x14ac:dyDescent="0.2">
      <c r="B13" s="144"/>
      <c r="C13" s="144"/>
      <c r="E13" s="377" t="str">
        <f>IF(B13&lt;&gt;"",YEAR(B13),"")</f>
        <v/>
      </c>
      <c r="F13" s="378"/>
      <c r="G13" s="378"/>
      <c r="H13" s="366">
        <f>IF(B13&lt;&gt;"",C13-B13+1,0)</f>
        <v>0</v>
      </c>
      <c r="I13" s="367"/>
      <c r="J13" s="368"/>
      <c r="K13" s="330"/>
      <c r="L13" s="329"/>
      <c r="M13" s="330"/>
      <c r="N13" s="329"/>
      <c r="O13" s="330"/>
      <c r="P13" s="329"/>
      <c r="Q13" s="330"/>
      <c r="R13" s="329"/>
      <c r="S13" s="330"/>
      <c r="T13" s="329"/>
      <c r="U13" s="330"/>
      <c r="V13" s="329"/>
      <c r="W13" s="330"/>
      <c r="X13" s="329"/>
      <c r="Y13" s="330"/>
      <c r="Z13" s="329"/>
      <c r="AA13" s="368"/>
      <c r="AB13" s="330"/>
      <c r="AC13" s="329"/>
      <c r="AD13" s="368"/>
      <c r="AE13" s="368"/>
      <c r="AF13" s="331">
        <f>IF(H13&lt;&gt;0,(H13)-(J13+L13+N13+P13+R13+T13+V13+X13)+AF12,AF12)</f>
        <v>4536</v>
      </c>
      <c r="AG13" s="332"/>
      <c r="AH13" s="333"/>
      <c r="AI13" s="332">
        <f>AF13</f>
        <v>4536</v>
      </c>
      <c r="AJ13" s="332"/>
      <c r="AK13" s="333"/>
      <c r="AL13" s="332">
        <f>(H13+AC13+AL12)-(L13+N13+R13+T13+V13+X13)</f>
        <v>5590</v>
      </c>
      <c r="AM13" s="332"/>
      <c r="AN13" s="333"/>
      <c r="AO13" s="331">
        <f>(H13+AO12)-(L13+N13+R13+T13+V13+X13+Z13)</f>
        <v>3917</v>
      </c>
      <c r="AP13" s="332"/>
      <c r="AQ13" s="333"/>
      <c r="AR13" s="331">
        <f>AF13</f>
        <v>4536</v>
      </c>
      <c r="AS13" s="332"/>
      <c r="AT13" s="332"/>
      <c r="AU13" s="414"/>
      <c r="AV13" s="415"/>
      <c r="AW13" s="415"/>
      <c r="AX13" s="415"/>
      <c r="AY13" s="415"/>
      <c r="AZ13" s="415"/>
      <c r="BA13" s="415"/>
      <c r="BB13" s="415"/>
      <c r="BC13" s="415"/>
      <c r="BD13" s="415"/>
      <c r="BE13" s="415"/>
      <c r="BF13" s="415"/>
      <c r="BG13" s="415"/>
      <c r="BH13" s="415"/>
      <c r="BI13" s="415"/>
      <c r="BJ13" s="415"/>
      <c r="BK13" s="415"/>
      <c r="BL13" s="415"/>
      <c r="BM13" s="415"/>
      <c r="BN13" s="415"/>
      <c r="BO13" s="415"/>
      <c r="BP13" s="416"/>
    </row>
    <row r="14" spans="2:97" ht="12.75" customHeight="1" x14ac:dyDescent="0.2">
      <c r="B14" s="145"/>
      <c r="C14" s="145"/>
      <c r="E14" s="334" t="str">
        <f t="shared" ref="E14:E37" si="0">IF(B14&lt;&gt;"",YEAR(B14),"")</f>
        <v/>
      </c>
      <c r="F14" s="335"/>
      <c r="G14" s="335"/>
      <c r="H14" s="328">
        <f t="shared" ref="H14:H37" si="1">IF(B14&lt;&gt;"",C14-B14+1,0)</f>
        <v>0</v>
      </c>
      <c r="I14" s="215"/>
      <c r="J14" s="188"/>
      <c r="K14" s="157"/>
      <c r="L14" s="188"/>
      <c r="M14" s="157"/>
      <c r="N14" s="156"/>
      <c r="O14" s="157"/>
      <c r="P14" s="156"/>
      <c r="Q14" s="157"/>
      <c r="R14" s="156"/>
      <c r="S14" s="157"/>
      <c r="T14" s="156"/>
      <c r="U14" s="157"/>
      <c r="V14" s="156"/>
      <c r="W14" s="157"/>
      <c r="X14" s="156"/>
      <c r="Y14" s="157"/>
      <c r="Z14" s="156"/>
      <c r="AA14" s="188"/>
      <c r="AB14" s="157"/>
      <c r="AC14" s="156"/>
      <c r="AD14" s="188"/>
      <c r="AE14" s="188"/>
      <c r="AF14" s="169">
        <f t="shared" ref="AF14:AF37" si="2">IF(H14&lt;&gt;0,(H14)-(J14+L14+N14+P14+R14+T14+V14+X14)+AF13,AF13)</f>
        <v>4536</v>
      </c>
      <c r="AG14" s="203"/>
      <c r="AH14" s="170"/>
      <c r="AI14" s="169">
        <f t="shared" ref="AI14:AI37" si="3">AF14</f>
        <v>4536</v>
      </c>
      <c r="AJ14" s="203"/>
      <c r="AK14" s="170"/>
      <c r="AL14" s="169">
        <f t="shared" ref="AL14:AL37" si="4">(H14+AC14+AL13)-(L14+N14+R14+T14+V14+X14)</f>
        <v>5590</v>
      </c>
      <c r="AM14" s="203"/>
      <c r="AN14" s="170"/>
      <c r="AO14" s="169">
        <f t="shared" ref="AO14:AO37" si="5">(H14+AO13)-(L14+N14+R14+T14+V14+X14+Z14)</f>
        <v>3917</v>
      </c>
      <c r="AP14" s="203"/>
      <c r="AQ14" s="170"/>
      <c r="AR14" s="169">
        <f t="shared" ref="AR14:AR37" si="6">AF14</f>
        <v>4536</v>
      </c>
      <c r="AS14" s="203"/>
      <c r="AT14" s="170"/>
      <c r="AU14" s="153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5"/>
    </row>
    <row r="15" spans="2:97" ht="12.75" customHeight="1" x14ac:dyDescent="0.2">
      <c r="B15" s="145"/>
      <c r="C15" s="145"/>
      <c r="E15" s="334" t="str">
        <f t="shared" si="0"/>
        <v/>
      </c>
      <c r="F15" s="335"/>
      <c r="G15" s="335"/>
      <c r="H15" s="328">
        <f t="shared" si="1"/>
        <v>0</v>
      </c>
      <c r="I15" s="215"/>
      <c r="J15" s="188"/>
      <c r="K15" s="157"/>
      <c r="L15" s="188"/>
      <c r="M15" s="157"/>
      <c r="N15" s="156"/>
      <c r="O15" s="157"/>
      <c r="P15" s="156"/>
      <c r="Q15" s="157"/>
      <c r="R15" s="156"/>
      <c r="S15" s="157"/>
      <c r="T15" s="156"/>
      <c r="U15" s="157"/>
      <c r="V15" s="156"/>
      <c r="W15" s="157"/>
      <c r="X15" s="156"/>
      <c r="Y15" s="157"/>
      <c r="Z15" s="156"/>
      <c r="AA15" s="188"/>
      <c r="AB15" s="157"/>
      <c r="AC15" s="156"/>
      <c r="AD15" s="188"/>
      <c r="AE15" s="188"/>
      <c r="AF15" s="169">
        <f t="shared" si="2"/>
        <v>4536</v>
      </c>
      <c r="AG15" s="203"/>
      <c r="AH15" s="170"/>
      <c r="AI15" s="169">
        <f t="shared" si="3"/>
        <v>4536</v>
      </c>
      <c r="AJ15" s="203"/>
      <c r="AK15" s="170"/>
      <c r="AL15" s="169">
        <f t="shared" si="4"/>
        <v>5590</v>
      </c>
      <c r="AM15" s="203"/>
      <c r="AN15" s="170"/>
      <c r="AO15" s="169">
        <f t="shared" si="5"/>
        <v>3917</v>
      </c>
      <c r="AP15" s="203"/>
      <c r="AQ15" s="170"/>
      <c r="AR15" s="169">
        <f t="shared" si="6"/>
        <v>4536</v>
      </c>
      <c r="AS15" s="203"/>
      <c r="AT15" s="170"/>
      <c r="AU15" s="474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6"/>
    </row>
    <row r="16" spans="2:97" ht="12.75" customHeight="1" x14ac:dyDescent="0.2">
      <c r="B16" s="145"/>
      <c r="C16" s="145"/>
      <c r="E16" s="334" t="str">
        <f t="shared" si="0"/>
        <v/>
      </c>
      <c r="F16" s="335"/>
      <c r="G16" s="335"/>
      <c r="H16" s="328">
        <f t="shared" si="1"/>
        <v>0</v>
      </c>
      <c r="I16" s="215"/>
      <c r="J16" s="188"/>
      <c r="K16" s="157"/>
      <c r="L16" s="188"/>
      <c r="M16" s="157"/>
      <c r="N16" s="156"/>
      <c r="O16" s="157"/>
      <c r="P16" s="156"/>
      <c r="Q16" s="157"/>
      <c r="R16" s="156"/>
      <c r="S16" s="157"/>
      <c r="T16" s="156"/>
      <c r="U16" s="157"/>
      <c r="V16" s="156"/>
      <c r="W16" s="157"/>
      <c r="X16" s="156"/>
      <c r="Y16" s="157"/>
      <c r="Z16" s="156"/>
      <c r="AA16" s="188"/>
      <c r="AB16" s="157"/>
      <c r="AC16" s="156"/>
      <c r="AD16" s="188"/>
      <c r="AE16" s="188"/>
      <c r="AF16" s="169">
        <f t="shared" si="2"/>
        <v>4536</v>
      </c>
      <c r="AG16" s="203"/>
      <c r="AH16" s="170"/>
      <c r="AI16" s="169">
        <f t="shared" si="3"/>
        <v>4536</v>
      </c>
      <c r="AJ16" s="203"/>
      <c r="AK16" s="170"/>
      <c r="AL16" s="169">
        <f t="shared" si="4"/>
        <v>5590</v>
      </c>
      <c r="AM16" s="203"/>
      <c r="AN16" s="170"/>
      <c r="AO16" s="169">
        <f t="shared" si="5"/>
        <v>3917</v>
      </c>
      <c r="AP16" s="203"/>
      <c r="AQ16" s="170"/>
      <c r="AR16" s="169">
        <f t="shared" si="6"/>
        <v>4536</v>
      </c>
      <c r="AS16" s="203"/>
      <c r="AT16" s="170"/>
      <c r="AU16" s="153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5"/>
      <c r="BY16" s="375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75"/>
    </row>
    <row r="17" spans="2:97" ht="12.75" customHeight="1" x14ac:dyDescent="0.2">
      <c r="B17" s="145"/>
      <c r="C17" s="145"/>
      <c r="E17" s="334" t="str">
        <f t="shared" si="0"/>
        <v/>
      </c>
      <c r="F17" s="335"/>
      <c r="G17" s="335"/>
      <c r="H17" s="328">
        <f t="shared" si="1"/>
        <v>0</v>
      </c>
      <c r="I17" s="215"/>
      <c r="J17" s="188"/>
      <c r="K17" s="157"/>
      <c r="L17" s="188"/>
      <c r="M17" s="157"/>
      <c r="N17" s="156"/>
      <c r="O17" s="157"/>
      <c r="P17" s="156"/>
      <c r="Q17" s="157"/>
      <c r="R17" s="156"/>
      <c r="S17" s="157"/>
      <c r="T17" s="156"/>
      <c r="U17" s="157"/>
      <c r="V17" s="156"/>
      <c r="W17" s="157"/>
      <c r="X17" s="156"/>
      <c r="Y17" s="157"/>
      <c r="Z17" s="156"/>
      <c r="AA17" s="188"/>
      <c r="AB17" s="157"/>
      <c r="AC17" s="156"/>
      <c r="AD17" s="188"/>
      <c r="AE17" s="188"/>
      <c r="AF17" s="169">
        <f t="shared" si="2"/>
        <v>4536</v>
      </c>
      <c r="AG17" s="203"/>
      <c r="AH17" s="170"/>
      <c r="AI17" s="169">
        <f t="shared" si="3"/>
        <v>4536</v>
      </c>
      <c r="AJ17" s="203"/>
      <c r="AK17" s="170"/>
      <c r="AL17" s="169">
        <f t="shared" si="4"/>
        <v>5590</v>
      </c>
      <c r="AM17" s="203"/>
      <c r="AN17" s="170"/>
      <c r="AO17" s="169">
        <f t="shared" si="5"/>
        <v>3917</v>
      </c>
      <c r="AP17" s="203"/>
      <c r="AQ17" s="170"/>
      <c r="AR17" s="169">
        <f t="shared" si="6"/>
        <v>4536</v>
      </c>
      <c r="AS17" s="203"/>
      <c r="AT17" s="170"/>
      <c r="AU17" s="180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2"/>
      <c r="BY17" s="375"/>
      <c r="BZ17" s="375"/>
      <c r="CA17" s="375"/>
      <c r="CB17" s="375"/>
      <c r="CC17" s="375"/>
      <c r="CD17" s="375"/>
      <c r="CE17" s="375"/>
      <c r="CF17" s="375"/>
      <c r="CG17" s="375"/>
      <c r="CH17" s="375"/>
      <c r="CI17" s="375"/>
      <c r="CJ17" s="375"/>
      <c r="CK17" s="375"/>
      <c r="CL17" s="375"/>
      <c r="CM17" s="375"/>
      <c r="CN17" s="375"/>
      <c r="CO17" s="375"/>
      <c r="CP17" s="375"/>
      <c r="CQ17" s="375"/>
      <c r="CR17" s="375"/>
      <c r="CS17" s="375"/>
    </row>
    <row r="18" spans="2:97" ht="12.75" customHeight="1" x14ac:dyDescent="0.2">
      <c r="B18" s="145"/>
      <c r="C18" s="145"/>
      <c r="E18" s="334" t="str">
        <f t="shared" si="0"/>
        <v/>
      </c>
      <c r="F18" s="335"/>
      <c r="G18" s="335"/>
      <c r="H18" s="328">
        <f t="shared" si="1"/>
        <v>0</v>
      </c>
      <c r="I18" s="215"/>
      <c r="J18" s="188"/>
      <c r="K18" s="157"/>
      <c r="L18" s="188"/>
      <c r="M18" s="157"/>
      <c r="N18" s="156"/>
      <c r="O18" s="157"/>
      <c r="P18" s="156"/>
      <c r="Q18" s="157"/>
      <c r="R18" s="156"/>
      <c r="S18" s="157"/>
      <c r="T18" s="156"/>
      <c r="U18" s="157"/>
      <c r="V18" s="156"/>
      <c r="W18" s="157"/>
      <c r="X18" s="156"/>
      <c r="Y18" s="157"/>
      <c r="Z18" s="156"/>
      <c r="AA18" s="188"/>
      <c r="AB18" s="157"/>
      <c r="AC18" s="156"/>
      <c r="AD18" s="188"/>
      <c r="AE18" s="188"/>
      <c r="AF18" s="169">
        <f t="shared" si="2"/>
        <v>4536</v>
      </c>
      <c r="AG18" s="203"/>
      <c r="AH18" s="170"/>
      <c r="AI18" s="169">
        <f t="shared" si="3"/>
        <v>4536</v>
      </c>
      <c r="AJ18" s="203"/>
      <c r="AK18" s="170"/>
      <c r="AL18" s="169">
        <f t="shared" si="4"/>
        <v>5590</v>
      </c>
      <c r="AM18" s="203"/>
      <c r="AN18" s="170"/>
      <c r="AO18" s="169">
        <f t="shared" si="5"/>
        <v>3917</v>
      </c>
      <c r="AP18" s="203"/>
      <c r="AQ18" s="170"/>
      <c r="AR18" s="169">
        <f t="shared" si="6"/>
        <v>4536</v>
      </c>
      <c r="AS18" s="203"/>
      <c r="AT18" s="170"/>
      <c r="AU18" s="180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2"/>
      <c r="BY18" s="375"/>
      <c r="BZ18" s="375"/>
      <c r="CA18" s="375"/>
      <c r="CB18" s="375"/>
      <c r="CC18" s="375"/>
      <c r="CD18" s="375"/>
      <c r="CE18" s="375"/>
      <c r="CF18" s="375"/>
      <c r="CG18" s="375"/>
      <c r="CH18" s="375"/>
      <c r="CI18" s="375"/>
      <c r="CJ18" s="375"/>
      <c r="CK18" s="375"/>
      <c r="CL18" s="375"/>
      <c r="CM18" s="375"/>
      <c r="CN18" s="375"/>
      <c r="CO18" s="375"/>
      <c r="CP18" s="375"/>
      <c r="CQ18" s="375"/>
      <c r="CR18" s="375"/>
      <c r="CS18" s="375"/>
    </row>
    <row r="19" spans="2:97" x14ac:dyDescent="0.2">
      <c r="B19" s="145"/>
      <c r="C19" s="145"/>
      <c r="E19" s="334" t="str">
        <f t="shared" si="0"/>
        <v/>
      </c>
      <c r="F19" s="335"/>
      <c r="G19" s="335"/>
      <c r="H19" s="328">
        <f t="shared" si="1"/>
        <v>0</v>
      </c>
      <c r="I19" s="215"/>
      <c r="J19" s="188"/>
      <c r="K19" s="157"/>
      <c r="L19" s="188"/>
      <c r="M19" s="157"/>
      <c r="N19" s="156"/>
      <c r="O19" s="157"/>
      <c r="P19" s="156"/>
      <c r="Q19" s="157"/>
      <c r="R19" s="156"/>
      <c r="S19" s="157"/>
      <c r="T19" s="156"/>
      <c r="U19" s="157"/>
      <c r="V19" s="156"/>
      <c r="W19" s="157"/>
      <c r="X19" s="156"/>
      <c r="Y19" s="157"/>
      <c r="Z19" s="156"/>
      <c r="AA19" s="188"/>
      <c r="AB19" s="157"/>
      <c r="AC19" s="156"/>
      <c r="AD19" s="188"/>
      <c r="AE19" s="188"/>
      <c r="AF19" s="169">
        <f t="shared" si="2"/>
        <v>4536</v>
      </c>
      <c r="AG19" s="203"/>
      <c r="AH19" s="170"/>
      <c r="AI19" s="169">
        <f t="shared" si="3"/>
        <v>4536</v>
      </c>
      <c r="AJ19" s="203"/>
      <c r="AK19" s="170"/>
      <c r="AL19" s="169">
        <f t="shared" si="4"/>
        <v>5590</v>
      </c>
      <c r="AM19" s="203"/>
      <c r="AN19" s="170"/>
      <c r="AO19" s="169">
        <f t="shared" si="5"/>
        <v>3917</v>
      </c>
      <c r="AP19" s="203"/>
      <c r="AQ19" s="170"/>
      <c r="AR19" s="169">
        <f t="shared" si="6"/>
        <v>4536</v>
      </c>
      <c r="AS19" s="203"/>
      <c r="AT19" s="170"/>
      <c r="AU19" s="153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5"/>
      <c r="BY19" s="375"/>
      <c r="BZ19" s="375"/>
      <c r="CA19" s="375"/>
      <c r="CB19" s="375"/>
      <c r="CC19" s="375"/>
      <c r="CD19" s="375"/>
      <c r="CE19" s="375"/>
      <c r="CF19" s="375"/>
      <c r="CG19" s="375"/>
      <c r="CH19" s="375"/>
      <c r="CI19" s="375"/>
      <c r="CJ19" s="375"/>
      <c r="CK19" s="375"/>
      <c r="CL19" s="375"/>
      <c r="CM19" s="375"/>
      <c r="CN19" s="375"/>
      <c r="CO19" s="375"/>
      <c r="CP19" s="375"/>
      <c r="CQ19" s="375"/>
      <c r="CR19" s="375"/>
      <c r="CS19" s="375"/>
    </row>
    <row r="20" spans="2:97" ht="12.75" customHeight="1" x14ac:dyDescent="0.2">
      <c r="B20" s="145"/>
      <c r="C20" s="145"/>
      <c r="E20" s="334" t="str">
        <f t="shared" si="0"/>
        <v/>
      </c>
      <c r="F20" s="335"/>
      <c r="G20" s="335"/>
      <c r="H20" s="328">
        <f t="shared" si="1"/>
        <v>0</v>
      </c>
      <c r="I20" s="215"/>
      <c r="J20" s="188"/>
      <c r="K20" s="157"/>
      <c r="L20" s="188"/>
      <c r="M20" s="157"/>
      <c r="N20" s="156"/>
      <c r="O20" s="157"/>
      <c r="P20" s="156"/>
      <c r="Q20" s="157"/>
      <c r="R20" s="156"/>
      <c r="S20" s="157"/>
      <c r="T20" s="156"/>
      <c r="U20" s="157"/>
      <c r="V20" s="156"/>
      <c r="W20" s="157"/>
      <c r="X20" s="156"/>
      <c r="Y20" s="157"/>
      <c r="Z20" s="156"/>
      <c r="AA20" s="188"/>
      <c r="AB20" s="157"/>
      <c r="AC20" s="156"/>
      <c r="AD20" s="188"/>
      <c r="AE20" s="188"/>
      <c r="AF20" s="169">
        <f>IF(H20&lt;&gt;0,(H20)-(J20+L20+N20+P20+R20+T20+V20+X20)+AF19,AF19)</f>
        <v>4536</v>
      </c>
      <c r="AG20" s="203"/>
      <c r="AH20" s="170"/>
      <c r="AI20" s="169">
        <f t="shared" si="3"/>
        <v>4536</v>
      </c>
      <c r="AJ20" s="203"/>
      <c r="AK20" s="170"/>
      <c r="AL20" s="169">
        <f>(H20+AC20+AL19)-(L20+N20+R20+T20+V20+X20)</f>
        <v>5590</v>
      </c>
      <c r="AM20" s="203"/>
      <c r="AN20" s="170"/>
      <c r="AO20" s="169">
        <f t="shared" si="5"/>
        <v>3917</v>
      </c>
      <c r="AP20" s="203"/>
      <c r="AQ20" s="170"/>
      <c r="AR20" s="169">
        <f t="shared" si="6"/>
        <v>4536</v>
      </c>
      <c r="AS20" s="203"/>
      <c r="AT20" s="170"/>
      <c r="AU20" s="153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5"/>
      <c r="BY20" s="376"/>
      <c r="BZ20" s="376"/>
      <c r="CA20" s="376"/>
      <c r="CB20" s="376"/>
      <c r="CC20" s="376"/>
      <c r="CD20" s="376"/>
      <c r="CE20" s="376"/>
      <c r="CF20" s="376"/>
      <c r="CG20" s="376"/>
      <c r="CH20" s="376"/>
      <c r="CI20" s="376"/>
      <c r="CJ20" s="376"/>
      <c r="CK20" s="376"/>
      <c r="CL20" s="376"/>
      <c r="CM20" s="376"/>
      <c r="CN20" s="376"/>
      <c r="CO20" s="376"/>
      <c r="CP20" s="376"/>
      <c r="CQ20" s="376"/>
      <c r="CR20" s="376"/>
      <c r="CS20" s="376"/>
    </row>
    <row r="21" spans="2:97" ht="12.75" customHeight="1" x14ac:dyDescent="0.2">
      <c r="B21" s="145"/>
      <c r="C21" s="145"/>
      <c r="E21" s="334" t="str">
        <f t="shared" si="0"/>
        <v/>
      </c>
      <c r="F21" s="335"/>
      <c r="G21" s="335"/>
      <c r="H21" s="328">
        <f t="shared" si="1"/>
        <v>0</v>
      </c>
      <c r="I21" s="215"/>
      <c r="J21" s="188"/>
      <c r="K21" s="157"/>
      <c r="L21" s="156"/>
      <c r="M21" s="157"/>
      <c r="N21" s="156"/>
      <c r="O21" s="157"/>
      <c r="P21" s="156"/>
      <c r="Q21" s="157"/>
      <c r="R21" s="156"/>
      <c r="S21" s="157"/>
      <c r="T21" s="156"/>
      <c r="U21" s="157"/>
      <c r="V21" s="156"/>
      <c r="W21" s="157"/>
      <c r="X21" s="156"/>
      <c r="Y21" s="157"/>
      <c r="Z21" s="156"/>
      <c r="AA21" s="188"/>
      <c r="AB21" s="157"/>
      <c r="AC21" s="156"/>
      <c r="AD21" s="188"/>
      <c r="AE21" s="188"/>
      <c r="AF21" s="169">
        <f>IF(H21&lt;&gt;0,(H21)-(J21+L21+N21+P21+R21+T21+V21+X21)+AF20,AF20)</f>
        <v>4536</v>
      </c>
      <c r="AG21" s="203"/>
      <c r="AH21" s="170"/>
      <c r="AI21" s="169">
        <f t="shared" si="3"/>
        <v>4536</v>
      </c>
      <c r="AJ21" s="203"/>
      <c r="AK21" s="170"/>
      <c r="AL21" s="169">
        <f>(H21+AC21+AL20)-(L21+N21+R21+T21+V21+X21)</f>
        <v>5590</v>
      </c>
      <c r="AM21" s="203"/>
      <c r="AN21" s="170"/>
      <c r="AO21" s="169">
        <f t="shared" si="5"/>
        <v>3917</v>
      </c>
      <c r="AP21" s="203"/>
      <c r="AQ21" s="170"/>
      <c r="AR21" s="169">
        <f t="shared" si="6"/>
        <v>4536</v>
      </c>
      <c r="AS21" s="203"/>
      <c r="AT21" s="170"/>
      <c r="AU21" s="153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5"/>
      <c r="BY21" s="375"/>
      <c r="BZ21" s="375"/>
      <c r="CA21" s="375"/>
      <c r="CB21" s="375"/>
      <c r="CC21" s="375"/>
      <c r="CD21" s="375"/>
      <c r="CE21" s="375"/>
      <c r="CF21" s="375"/>
      <c r="CG21" s="375"/>
      <c r="CH21" s="375"/>
      <c r="CI21" s="375"/>
      <c r="CJ21" s="375"/>
      <c r="CK21" s="375"/>
      <c r="CL21" s="375"/>
      <c r="CM21" s="375"/>
      <c r="CN21" s="375"/>
      <c r="CO21" s="375"/>
      <c r="CP21" s="375"/>
      <c r="CQ21" s="375"/>
      <c r="CR21" s="375"/>
      <c r="CS21" s="375"/>
    </row>
    <row r="22" spans="2:97" ht="12.75" customHeight="1" x14ac:dyDescent="0.2">
      <c r="B22" s="145"/>
      <c r="C22" s="145"/>
      <c r="E22" s="334" t="str">
        <f t="shared" si="0"/>
        <v/>
      </c>
      <c r="F22" s="335"/>
      <c r="G22" s="335"/>
      <c r="H22" s="328">
        <f t="shared" si="1"/>
        <v>0</v>
      </c>
      <c r="I22" s="215"/>
      <c r="J22" s="188"/>
      <c r="K22" s="157"/>
      <c r="L22" s="188"/>
      <c r="M22" s="157"/>
      <c r="N22" s="156"/>
      <c r="O22" s="157"/>
      <c r="P22" s="156"/>
      <c r="Q22" s="157"/>
      <c r="R22" s="156"/>
      <c r="S22" s="157"/>
      <c r="T22" s="156"/>
      <c r="U22" s="157"/>
      <c r="V22" s="156"/>
      <c r="W22" s="157"/>
      <c r="X22" s="156"/>
      <c r="Y22" s="157"/>
      <c r="Z22" s="156"/>
      <c r="AA22" s="188"/>
      <c r="AB22" s="157"/>
      <c r="AC22" s="156"/>
      <c r="AD22" s="188"/>
      <c r="AE22" s="188"/>
      <c r="AF22" s="169">
        <f t="shared" si="2"/>
        <v>4536</v>
      </c>
      <c r="AG22" s="203"/>
      <c r="AH22" s="170"/>
      <c r="AI22" s="169">
        <f t="shared" si="3"/>
        <v>4536</v>
      </c>
      <c r="AJ22" s="203"/>
      <c r="AK22" s="170"/>
      <c r="AL22" s="169">
        <f t="shared" si="4"/>
        <v>5590</v>
      </c>
      <c r="AM22" s="203"/>
      <c r="AN22" s="170"/>
      <c r="AO22" s="169">
        <f t="shared" si="5"/>
        <v>3917</v>
      </c>
      <c r="AP22" s="203"/>
      <c r="AQ22" s="170"/>
      <c r="AR22" s="169">
        <f t="shared" si="6"/>
        <v>4536</v>
      </c>
      <c r="AS22" s="203"/>
      <c r="AT22" s="170"/>
      <c r="AU22" s="153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5"/>
      <c r="BY22" s="375"/>
      <c r="BZ22" s="375"/>
      <c r="CA22" s="375"/>
      <c r="CB22" s="375"/>
      <c r="CC22" s="375"/>
      <c r="CD22" s="375"/>
      <c r="CE22" s="375"/>
      <c r="CF22" s="375"/>
      <c r="CG22" s="375"/>
      <c r="CH22" s="375"/>
      <c r="CI22" s="375"/>
      <c r="CJ22" s="375"/>
      <c r="CK22" s="375"/>
      <c r="CL22" s="375"/>
      <c r="CM22" s="375"/>
      <c r="CN22" s="375"/>
      <c r="CO22" s="375"/>
      <c r="CP22" s="375"/>
      <c r="CQ22" s="375"/>
      <c r="CR22" s="375"/>
      <c r="CS22" s="375"/>
    </row>
    <row r="23" spans="2:97" ht="12.75" customHeight="1" x14ac:dyDescent="0.2">
      <c r="B23" s="145"/>
      <c r="C23" s="145"/>
      <c r="E23" s="334" t="str">
        <f t="shared" si="0"/>
        <v/>
      </c>
      <c r="F23" s="335"/>
      <c r="G23" s="335"/>
      <c r="H23" s="328">
        <f t="shared" si="1"/>
        <v>0</v>
      </c>
      <c r="I23" s="215"/>
      <c r="J23" s="188"/>
      <c r="K23" s="157"/>
      <c r="L23" s="188"/>
      <c r="M23" s="157"/>
      <c r="N23" s="156"/>
      <c r="O23" s="157"/>
      <c r="P23" s="156"/>
      <c r="Q23" s="157"/>
      <c r="R23" s="156"/>
      <c r="S23" s="157"/>
      <c r="T23" s="156"/>
      <c r="U23" s="157"/>
      <c r="V23" s="156"/>
      <c r="W23" s="157"/>
      <c r="X23" s="156"/>
      <c r="Y23" s="157"/>
      <c r="Z23" s="156"/>
      <c r="AA23" s="188"/>
      <c r="AB23" s="157"/>
      <c r="AC23" s="156"/>
      <c r="AD23" s="188"/>
      <c r="AE23" s="188"/>
      <c r="AF23" s="169">
        <f t="shared" si="2"/>
        <v>4536</v>
      </c>
      <c r="AG23" s="203"/>
      <c r="AH23" s="170"/>
      <c r="AI23" s="169">
        <f t="shared" si="3"/>
        <v>4536</v>
      </c>
      <c r="AJ23" s="203"/>
      <c r="AK23" s="170"/>
      <c r="AL23" s="169">
        <f t="shared" si="4"/>
        <v>5590</v>
      </c>
      <c r="AM23" s="203"/>
      <c r="AN23" s="170"/>
      <c r="AO23" s="169">
        <f t="shared" si="5"/>
        <v>3917</v>
      </c>
      <c r="AP23" s="203"/>
      <c r="AQ23" s="170"/>
      <c r="AR23" s="169">
        <f t="shared" si="6"/>
        <v>4536</v>
      </c>
      <c r="AS23" s="203"/>
      <c r="AT23" s="170"/>
      <c r="AU23" s="153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5"/>
      <c r="BY23" s="375"/>
      <c r="BZ23" s="375"/>
      <c r="CA23" s="375"/>
      <c r="CB23" s="375"/>
      <c r="CC23" s="375"/>
      <c r="CD23" s="375"/>
      <c r="CE23" s="375"/>
      <c r="CF23" s="375"/>
      <c r="CG23" s="375"/>
      <c r="CH23" s="375"/>
      <c r="CI23" s="375"/>
      <c r="CJ23" s="375"/>
      <c r="CK23" s="375"/>
      <c r="CL23" s="375"/>
      <c r="CM23" s="375"/>
      <c r="CN23" s="375"/>
      <c r="CO23" s="375"/>
      <c r="CP23" s="375"/>
      <c r="CQ23" s="375"/>
      <c r="CR23" s="375"/>
      <c r="CS23" s="375"/>
    </row>
    <row r="24" spans="2:97" ht="12.75" customHeight="1" x14ac:dyDescent="0.2">
      <c r="B24" s="145"/>
      <c r="C24" s="145"/>
      <c r="E24" s="334" t="str">
        <f t="shared" si="0"/>
        <v/>
      </c>
      <c r="F24" s="335"/>
      <c r="G24" s="335"/>
      <c r="H24" s="328">
        <f t="shared" si="1"/>
        <v>0</v>
      </c>
      <c r="I24" s="215"/>
      <c r="J24" s="188"/>
      <c r="K24" s="157"/>
      <c r="L24" s="188"/>
      <c r="M24" s="157"/>
      <c r="N24" s="156"/>
      <c r="O24" s="157"/>
      <c r="P24" s="156"/>
      <c r="Q24" s="157"/>
      <c r="R24" s="156"/>
      <c r="S24" s="157"/>
      <c r="T24" s="156"/>
      <c r="U24" s="157"/>
      <c r="V24" s="156"/>
      <c r="W24" s="157"/>
      <c r="X24" s="156"/>
      <c r="Y24" s="157"/>
      <c r="Z24" s="156"/>
      <c r="AA24" s="188"/>
      <c r="AB24" s="157"/>
      <c r="AC24" s="156"/>
      <c r="AD24" s="188"/>
      <c r="AE24" s="188"/>
      <c r="AF24" s="169">
        <f t="shared" si="2"/>
        <v>4536</v>
      </c>
      <c r="AG24" s="203"/>
      <c r="AH24" s="170"/>
      <c r="AI24" s="169">
        <f t="shared" si="3"/>
        <v>4536</v>
      </c>
      <c r="AJ24" s="203"/>
      <c r="AK24" s="170"/>
      <c r="AL24" s="169">
        <f t="shared" si="4"/>
        <v>5590</v>
      </c>
      <c r="AM24" s="203"/>
      <c r="AN24" s="170"/>
      <c r="AO24" s="169">
        <f t="shared" si="5"/>
        <v>3917</v>
      </c>
      <c r="AP24" s="203"/>
      <c r="AQ24" s="170"/>
      <c r="AR24" s="169">
        <f t="shared" si="6"/>
        <v>4536</v>
      </c>
      <c r="AS24" s="203"/>
      <c r="AT24" s="170"/>
      <c r="AU24" s="153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5"/>
      <c r="BY24" s="375"/>
      <c r="BZ24" s="375"/>
      <c r="CA24" s="375"/>
      <c r="CB24" s="375"/>
      <c r="CC24" s="375"/>
      <c r="CD24" s="375"/>
      <c r="CE24" s="375"/>
      <c r="CF24" s="375"/>
      <c r="CG24" s="375"/>
      <c r="CH24" s="375"/>
      <c r="CI24" s="375"/>
      <c r="CJ24" s="375"/>
      <c r="CK24" s="375"/>
      <c r="CL24" s="375"/>
      <c r="CM24" s="375"/>
      <c r="CN24" s="375"/>
      <c r="CO24" s="375"/>
      <c r="CP24" s="375"/>
      <c r="CQ24" s="375"/>
      <c r="CR24" s="375"/>
      <c r="CS24" s="375"/>
    </row>
    <row r="25" spans="2:97" ht="12.75" customHeight="1" x14ac:dyDescent="0.2">
      <c r="B25" s="145"/>
      <c r="C25" s="145"/>
      <c r="E25" s="334" t="str">
        <f t="shared" si="0"/>
        <v/>
      </c>
      <c r="F25" s="335"/>
      <c r="G25" s="335"/>
      <c r="H25" s="328">
        <f t="shared" si="1"/>
        <v>0</v>
      </c>
      <c r="I25" s="215"/>
      <c r="J25" s="188"/>
      <c r="K25" s="157"/>
      <c r="L25" s="188"/>
      <c r="M25" s="157"/>
      <c r="N25" s="156"/>
      <c r="O25" s="157"/>
      <c r="P25" s="156"/>
      <c r="Q25" s="157"/>
      <c r="R25" s="156"/>
      <c r="S25" s="157"/>
      <c r="T25" s="156"/>
      <c r="U25" s="157"/>
      <c r="V25" s="156"/>
      <c r="W25" s="157"/>
      <c r="X25" s="156"/>
      <c r="Y25" s="157"/>
      <c r="Z25" s="156"/>
      <c r="AA25" s="188"/>
      <c r="AB25" s="157"/>
      <c r="AC25" s="156"/>
      <c r="AD25" s="188"/>
      <c r="AE25" s="188"/>
      <c r="AF25" s="169">
        <f t="shared" si="2"/>
        <v>4536</v>
      </c>
      <c r="AG25" s="203"/>
      <c r="AH25" s="170"/>
      <c r="AI25" s="169">
        <f t="shared" si="3"/>
        <v>4536</v>
      </c>
      <c r="AJ25" s="203"/>
      <c r="AK25" s="170"/>
      <c r="AL25" s="169">
        <f t="shared" si="4"/>
        <v>5590</v>
      </c>
      <c r="AM25" s="203"/>
      <c r="AN25" s="170"/>
      <c r="AO25" s="169">
        <f t="shared" si="5"/>
        <v>3917</v>
      </c>
      <c r="AP25" s="203"/>
      <c r="AQ25" s="170"/>
      <c r="AR25" s="169">
        <f t="shared" si="6"/>
        <v>4536</v>
      </c>
      <c r="AS25" s="203"/>
      <c r="AT25" s="170"/>
      <c r="AU25" s="153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5"/>
      <c r="BY25" s="375"/>
      <c r="BZ25" s="375"/>
      <c r="CA25" s="375"/>
      <c r="CB25" s="375"/>
      <c r="CC25" s="375"/>
      <c r="CD25" s="375"/>
      <c r="CE25" s="375"/>
      <c r="CF25" s="375"/>
      <c r="CG25" s="375"/>
      <c r="CH25" s="375"/>
      <c r="CI25" s="375"/>
      <c r="CJ25" s="375"/>
      <c r="CK25" s="375"/>
      <c r="CL25" s="375"/>
      <c r="CM25" s="375"/>
      <c r="CN25" s="375"/>
      <c r="CO25" s="375"/>
      <c r="CP25" s="375"/>
      <c r="CQ25" s="375"/>
      <c r="CR25" s="375"/>
      <c r="CS25" s="375"/>
    </row>
    <row r="26" spans="2:97" ht="12.75" customHeight="1" x14ac:dyDescent="0.2">
      <c r="B26" s="145"/>
      <c r="C26" s="145"/>
      <c r="E26" s="334" t="str">
        <f t="shared" si="0"/>
        <v/>
      </c>
      <c r="F26" s="335"/>
      <c r="G26" s="335"/>
      <c r="H26" s="328">
        <f t="shared" si="1"/>
        <v>0</v>
      </c>
      <c r="I26" s="215"/>
      <c r="J26" s="188"/>
      <c r="K26" s="157"/>
      <c r="L26" s="188"/>
      <c r="M26" s="157"/>
      <c r="N26" s="156"/>
      <c r="O26" s="157"/>
      <c r="P26" s="156"/>
      <c r="Q26" s="157"/>
      <c r="R26" s="156"/>
      <c r="S26" s="157"/>
      <c r="T26" s="156"/>
      <c r="U26" s="157"/>
      <c r="V26" s="156"/>
      <c r="W26" s="157"/>
      <c r="X26" s="156"/>
      <c r="Y26" s="157"/>
      <c r="Z26" s="156"/>
      <c r="AA26" s="188"/>
      <c r="AB26" s="157"/>
      <c r="AC26" s="156"/>
      <c r="AD26" s="188"/>
      <c r="AE26" s="188"/>
      <c r="AF26" s="169">
        <f t="shared" si="2"/>
        <v>4536</v>
      </c>
      <c r="AG26" s="203"/>
      <c r="AH26" s="170"/>
      <c r="AI26" s="169">
        <f t="shared" si="3"/>
        <v>4536</v>
      </c>
      <c r="AJ26" s="203"/>
      <c r="AK26" s="170"/>
      <c r="AL26" s="169">
        <f t="shared" si="4"/>
        <v>5590</v>
      </c>
      <c r="AM26" s="203"/>
      <c r="AN26" s="170"/>
      <c r="AO26" s="169">
        <f t="shared" si="5"/>
        <v>3917</v>
      </c>
      <c r="AP26" s="203"/>
      <c r="AQ26" s="170"/>
      <c r="AR26" s="169">
        <f t="shared" si="6"/>
        <v>4536</v>
      </c>
      <c r="AS26" s="203"/>
      <c r="AT26" s="170"/>
      <c r="AU26" s="153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5"/>
      <c r="BY26" s="375"/>
      <c r="BZ26" s="375"/>
      <c r="CA26" s="375"/>
      <c r="CB26" s="375"/>
      <c r="CC26" s="375"/>
      <c r="CD26" s="375"/>
      <c r="CE26" s="375"/>
      <c r="CF26" s="375"/>
      <c r="CG26" s="375"/>
      <c r="CH26" s="375"/>
      <c r="CI26" s="375"/>
      <c r="CJ26" s="375"/>
      <c r="CK26" s="375"/>
      <c r="CL26" s="375"/>
      <c r="CM26" s="375"/>
      <c r="CN26" s="375"/>
      <c r="CO26" s="375"/>
      <c r="CP26" s="375"/>
      <c r="CQ26" s="375"/>
      <c r="CR26" s="375"/>
      <c r="CS26" s="375"/>
    </row>
    <row r="27" spans="2:97" ht="12.75" customHeight="1" x14ac:dyDescent="0.2">
      <c r="B27" s="145"/>
      <c r="C27" s="145"/>
      <c r="E27" s="334" t="str">
        <f t="shared" si="0"/>
        <v/>
      </c>
      <c r="F27" s="335"/>
      <c r="G27" s="335"/>
      <c r="H27" s="328">
        <f t="shared" si="1"/>
        <v>0</v>
      </c>
      <c r="I27" s="215"/>
      <c r="J27" s="188"/>
      <c r="K27" s="157"/>
      <c r="L27" s="188"/>
      <c r="M27" s="157"/>
      <c r="N27" s="156"/>
      <c r="O27" s="157"/>
      <c r="P27" s="156"/>
      <c r="Q27" s="157"/>
      <c r="R27" s="156"/>
      <c r="S27" s="157"/>
      <c r="T27" s="156"/>
      <c r="U27" s="157"/>
      <c r="V27" s="156"/>
      <c r="W27" s="157"/>
      <c r="X27" s="156"/>
      <c r="Y27" s="188"/>
      <c r="Z27" s="156"/>
      <c r="AA27" s="188"/>
      <c r="AB27" s="157"/>
      <c r="AC27" s="156"/>
      <c r="AD27" s="188"/>
      <c r="AE27" s="188"/>
      <c r="AF27" s="169">
        <f t="shared" si="2"/>
        <v>4536</v>
      </c>
      <c r="AG27" s="203"/>
      <c r="AH27" s="170"/>
      <c r="AI27" s="169">
        <f t="shared" si="3"/>
        <v>4536</v>
      </c>
      <c r="AJ27" s="203"/>
      <c r="AK27" s="170"/>
      <c r="AL27" s="169">
        <f t="shared" si="4"/>
        <v>5590</v>
      </c>
      <c r="AM27" s="203"/>
      <c r="AN27" s="170"/>
      <c r="AO27" s="169">
        <f t="shared" si="5"/>
        <v>3917</v>
      </c>
      <c r="AP27" s="203"/>
      <c r="AQ27" s="170"/>
      <c r="AR27" s="169">
        <f t="shared" si="6"/>
        <v>4536</v>
      </c>
      <c r="AS27" s="203"/>
      <c r="AT27" s="170"/>
      <c r="AU27" s="153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5"/>
    </row>
    <row r="28" spans="2:97" ht="12.75" customHeight="1" x14ac:dyDescent="0.2">
      <c r="B28" s="145"/>
      <c r="C28" s="145"/>
      <c r="E28" s="334" t="str">
        <f t="shared" si="0"/>
        <v/>
      </c>
      <c r="F28" s="335"/>
      <c r="G28" s="335"/>
      <c r="H28" s="328">
        <f t="shared" si="1"/>
        <v>0</v>
      </c>
      <c r="I28" s="215"/>
      <c r="J28" s="188"/>
      <c r="K28" s="157"/>
      <c r="L28" s="188"/>
      <c r="M28" s="157"/>
      <c r="N28" s="156"/>
      <c r="O28" s="157"/>
      <c r="P28" s="156"/>
      <c r="Q28" s="157"/>
      <c r="R28" s="156"/>
      <c r="S28" s="157"/>
      <c r="T28" s="156"/>
      <c r="U28" s="157"/>
      <c r="V28" s="156"/>
      <c r="W28" s="157"/>
      <c r="X28" s="156"/>
      <c r="Y28" s="188"/>
      <c r="Z28" s="156"/>
      <c r="AA28" s="188"/>
      <c r="AB28" s="157"/>
      <c r="AC28" s="156"/>
      <c r="AD28" s="188"/>
      <c r="AE28" s="188"/>
      <c r="AF28" s="169">
        <f t="shared" si="2"/>
        <v>4536</v>
      </c>
      <c r="AG28" s="203"/>
      <c r="AH28" s="170"/>
      <c r="AI28" s="169">
        <f t="shared" si="3"/>
        <v>4536</v>
      </c>
      <c r="AJ28" s="203"/>
      <c r="AK28" s="170"/>
      <c r="AL28" s="169">
        <f t="shared" si="4"/>
        <v>5590</v>
      </c>
      <c r="AM28" s="203"/>
      <c r="AN28" s="170"/>
      <c r="AO28" s="169">
        <f t="shared" si="5"/>
        <v>3917</v>
      </c>
      <c r="AP28" s="203"/>
      <c r="AQ28" s="170"/>
      <c r="AR28" s="169">
        <f t="shared" si="6"/>
        <v>4536</v>
      </c>
      <c r="AS28" s="203"/>
      <c r="AT28" s="170"/>
      <c r="AU28" s="153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5"/>
    </row>
    <row r="29" spans="2:97" ht="12.75" customHeight="1" x14ac:dyDescent="0.2">
      <c r="B29" s="145"/>
      <c r="C29" s="145"/>
      <c r="E29" s="334" t="str">
        <f t="shared" si="0"/>
        <v/>
      </c>
      <c r="F29" s="335"/>
      <c r="G29" s="335"/>
      <c r="H29" s="328">
        <f t="shared" si="1"/>
        <v>0</v>
      </c>
      <c r="I29" s="215"/>
      <c r="J29" s="188"/>
      <c r="K29" s="157"/>
      <c r="L29" s="188"/>
      <c r="M29" s="157"/>
      <c r="N29" s="156"/>
      <c r="O29" s="157"/>
      <c r="P29" s="156"/>
      <c r="Q29" s="157"/>
      <c r="R29" s="156"/>
      <c r="S29" s="157"/>
      <c r="T29" s="156"/>
      <c r="U29" s="157"/>
      <c r="V29" s="156"/>
      <c r="W29" s="157"/>
      <c r="X29" s="156"/>
      <c r="Y29" s="157"/>
      <c r="Z29" s="156"/>
      <c r="AA29" s="188"/>
      <c r="AB29" s="157"/>
      <c r="AC29" s="156"/>
      <c r="AD29" s="188"/>
      <c r="AE29" s="188"/>
      <c r="AF29" s="169">
        <f t="shared" si="2"/>
        <v>4536</v>
      </c>
      <c r="AG29" s="203"/>
      <c r="AH29" s="170"/>
      <c r="AI29" s="169">
        <f t="shared" si="3"/>
        <v>4536</v>
      </c>
      <c r="AJ29" s="203"/>
      <c r="AK29" s="170"/>
      <c r="AL29" s="169">
        <f t="shared" si="4"/>
        <v>5590</v>
      </c>
      <c r="AM29" s="203"/>
      <c r="AN29" s="170"/>
      <c r="AO29" s="169">
        <f t="shared" si="5"/>
        <v>3917</v>
      </c>
      <c r="AP29" s="203"/>
      <c r="AQ29" s="170"/>
      <c r="AR29" s="169">
        <f t="shared" si="6"/>
        <v>4536</v>
      </c>
      <c r="AS29" s="203"/>
      <c r="AT29" s="170"/>
      <c r="AU29" s="153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5"/>
    </row>
    <row r="30" spans="2:97" ht="12.75" customHeight="1" x14ac:dyDescent="0.2">
      <c r="B30" s="145"/>
      <c r="C30" s="145"/>
      <c r="E30" s="334" t="str">
        <f t="shared" si="0"/>
        <v/>
      </c>
      <c r="F30" s="335"/>
      <c r="G30" s="335"/>
      <c r="H30" s="328">
        <f t="shared" si="1"/>
        <v>0</v>
      </c>
      <c r="I30" s="215"/>
      <c r="J30" s="188"/>
      <c r="K30" s="157"/>
      <c r="L30" s="188"/>
      <c r="M30" s="157"/>
      <c r="N30" s="156"/>
      <c r="O30" s="157"/>
      <c r="P30" s="156"/>
      <c r="Q30" s="157"/>
      <c r="R30" s="156"/>
      <c r="S30" s="157"/>
      <c r="T30" s="156"/>
      <c r="U30" s="157"/>
      <c r="V30" s="156"/>
      <c r="W30" s="157"/>
      <c r="X30" s="156"/>
      <c r="Y30" s="157"/>
      <c r="Z30" s="156"/>
      <c r="AA30" s="188"/>
      <c r="AB30" s="157"/>
      <c r="AC30" s="156"/>
      <c r="AD30" s="188"/>
      <c r="AE30" s="188"/>
      <c r="AF30" s="169">
        <f t="shared" si="2"/>
        <v>4536</v>
      </c>
      <c r="AG30" s="203"/>
      <c r="AH30" s="170"/>
      <c r="AI30" s="169">
        <f t="shared" si="3"/>
        <v>4536</v>
      </c>
      <c r="AJ30" s="203"/>
      <c r="AK30" s="170"/>
      <c r="AL30" s="169">
        <f t="shared" si="4"/>
        <v>5590</v>
      </c>
      <c r="AM30" s="203"/>
      <c r="AN30" s="170"/>
      <c r="AO30" s="169">
        <f t="shared" si="5"/>
        <v>3917</v>
      </c>
      <c r="AP30" s="203"/>
      <c r="AQ30" s="170"/>
      <c r="AR30" s="169">
        <f t="shared" si="6"/>
        <v>4536</v>
      </c>
      <c r="AS30" s="203"/>
      <c r="AT30" s="170"/>
      <c r="AU30" s="153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5"/>
    </row>
    <row r="31" spans="2:97" ht="12.75" customHeight="1" x14ac:dyDescent="0.2">
      <c r="B31" s="145"/>
      <c r="C31" s="145"/>
      <c r="E31" s="334" t="str">
        <f t="shared" si="0"/>
        <v/>
      </c>
      <c r="F31" s="335"/>
      <c r="G31" s="335"/>
      <c r="H31" s="328">
        <f t="shared" si="1"/>
        <v>0</v>
      </c>
      <c r="I31" s="215"/>
      <c r="J31" s="188"/>
      <c r="K31" s="157"/>
      <c r="L31" s="188"/>
      <c r="M31" s="157"/>
      <c r="N31" s="156"/>
      <c r="O31" s="157"/>
      <c r="P31" s="156"/>
      <c r="Q31" s="157"/>
      <c r="R31" s="156"/>
      <c r="S31" s="157"/>
      <c r="T31" s="156"/>
      <c r="U31" s="157"/>
      <c r="V31" s="156"/>
      <c r="W31" s="157"/>
      <c r="X31" s="156"/>
      <c r="Y31" s="157"/>
      <c r="Z31" s="156"/>
      <c r="AA31" s="188"/>
      <c r="AB31" s="157"/>
      <c r="AC31" s="156"/>
      <c r="AD31" s="188"/>
      <c r="AE31" s="188"/>
      <c r="AF31" s="169">
        <f t="shared" si="2"/>
        <v>4536</v>
      </c>
      <c r="AG31" s="203"/>
      <c r="AH31" s="170"/>
      <c r="AI31" s="169">
        <f t="shared" si="3"/>
        <v>4536</v>
      </c>
      <c r="AJ31" s="203"/>
      <c r="AK31" s="170"/>
      <c r="AL31" s="169">
        <f t="shared" si="4"/>
        <v>5590</v>
      </c>
      <c r="AM31" s="203"/>
      <c r="AN31" s="170"/>
      <c r="AO31" s="169">
        <f t="shared" si="5"/>
        <v>3917</v>
      </c>
      <c r="AP31" s="203"/>
      <c r="AQ31" s="170"/>
      <c r="AR31" s="169">
        <f t="shared" si="6"/>
        <v>4536</v>
      </c>
      <c r="AS31" s="203"/>
      <c r="AT31" s="170"/>
      <c r="AU31" s="153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5"/>
    </row>
    <row r="32" spans="2:97" ht="12.75" customHeight="1" x14ac:dyDescent="0.2">
      <c r="B32" s="145"/>
      <c r="C32" s="145"/>
      <c r="E32" s="334" t="str">
        <f t="shared" si="0"/>
        <v/>
      </c>
      <c r="F32" s="335"/>
      <c r="G32" s="335"/>
      <c r="H32" s="328">
        <f t="shared" si="1"/>
        <v>0</v>
      </c>
      <c r="I32" s="215"/>
      <c r="J32" s="188"/>
      <c r="K32" s="157"/>
      <c r="L32" s="188"/>
      <c r="M32" s="157"/>
      <c r="N32" s="156"/>
      <c r="O32" s="157"/>
      <c r="P32" s="156"/>
      <c r="Q32" s="157"/>
      <c r="R32" s="156"/>
      <c r="S32" s="157"/>
      <c r="T32" s="156"/>
      <c r="U32" s="157"/>
      <c r="V32" s="156"/>
      <c r="W32" s="157"/>
      <c r="X32" s="156"/>
      <c r="Y32" s="157"/>
      <c r="Z32" s="156"/>
      <c r="AA32" s="188"/>
      <c r="AB32" s="157"/>
      <c r="AC32" s="156"/>
      <c r="AD32" s="188"/>
      <c r="AE32" s="188"/>
      <c r="AF32" s="169">
        <f t="shared" si="2"/>
        <v>4536</v>
      </c>
      <c r="AG32" s="203"/>
      <c r="AH32" s="170"/>
      <c r="AI32" s="169">
        <f t="shared" si="3"/>
        <v>4536</v>
      </c>
      <c r="AJ32" s="203"/>
      <c r="AK32" s="170"/>
      <c r="AL32" s="169">
        <f t="shared" si="4"/>
        <v>5590</v>
      </c>
      <c r="AM32" s="203"/>
      <c r="AN32" s="170"/>
      <c r="AO32" s="169">
        <f t="shared" si="5"/>
        <v>3917</v>
      </c>
      <c r="AP32" s="203"/>
      <c r="AQ32" s="170"/>
      <c r="AR32" s="169">
        <f t="shared" si="6"/>
        <v>4536</v>
      </c>
      <c r="AS32" s="203"/>
      <c r="AT32" s="170"/>
      <c r="AU32" s="153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5"/>
    </row>
    <row r="33" spans="2:68" ht="12.75" customHeight="1" x14ac:dyDescent="0.2">
      <c r="B33" s="145"/>
      <c r="C33" s="145"/>
      <c r="E33" s="334" t="str">
        <f t="shared" si="0"/>
        <v/>
      </c>
      <c r="F33" s="335"/>
      <c r="G33" s="335"/>
      <c r="H33" s="328">
        <f t="shared" si="1"/>
        <v>0</v>
      </c>
      <c r="I33" s="215"/>
      <c r="J33" s="188"/>
      <c r="K33" s="157"/>
      <c r="L33" s="188"/>
      <c r="M33" s="157"/>
      <c r="N33" s="156"/>
      <c r="O33" s="157"/>
      <c r="P33" s="156"/>
      <c r="Q33" s="157"/>
      <c r="R33" s="156"/>
      <c r="S33" s="157"/>
      <c r="T33" s="156"/>
      <c r="U33" s="157"/>
      <c r="V33" s="156"/>
      <c r="W33" s="157"/>
      <c r="X33" s="156"/>
      <c r="Y33" s="157"/>
      <c r="Z33" s="156"/>
      <c r="AA33" s="188"/>
      <c r="AB33" s="157"/>
      <c r="AC33" s="156"/>
      <c r="AD33" s="188"/>
      <c r="AE33" s="188"/>
      <c r="AF33" s="169">
        <f t="shared" si="2"/>
        <v>4536</v>
      </c>
      <c r="AG33" s="203"/>
      <c r="AH33" s="170"/>
      <c r="AI33" s="169">
        <f t="shared" si="3"/>
        <v>4536</v>
      </c>
      <c r="AJ33" s="203"/>
      <c r="AK33" s="170"/>
      <c r="AL33" s="169">
        <f t="shared" si="4"/>
        <v>5590</v>
      </c>
      <c r="AM33" s="203"/>
      <c r="AN33" s="170"/>
      <c r="AO33" s="169">
        <f t="shared" si="5"/>
        <v>3917</v>
      </c>
      <c r="AP33" s="203"/>
      <c r="AQ33" s="170"/>
      <c r="AR33" s="169">
        <f t="shared" si="6"/>
        <v>4536</v>
      </c>
      <c r="AS33" s="203"/>
      <c r="AT33" s="170"/>
      <c r="AU33" s="153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5"/>
    </row>
    <row r="34" spans="2:68" ht="12.75" customHeight="1" x14ac:dyDescent="0.2">
      <c r="B34" s="145"/>
      <c r="C34" s="145"/>
      <c r="E34" s="334" t="str">
        <f t="shared" si="0"/>
        <v/>
      </c>
      <c r="F34" s="335"/>
      <c r="G34" s="335"/>
      <c r="H34" s="328">
        <f t="shared" si="1"/>
        <v>0</v>
      </c>
      <c r="I34" s="215"/>
      <c r="J34" s="188"/>
      <c r="K34" s="157"/>
      <c r="L34" s="188"/>
      <c r="M34" s="157"/>
      <c r="N34" s="156"/>
      <c r="O34" s="157"/>
      <c r="P34" s="156"/>
      <c r="Q34" s="157"/>
      <c r="R34" s="156"/>
      <c r="S34" s="157"/>
      <c r="T34" s="156"/>
      <c r="U34" s="157"/>
      <c r="V34" s="156"/>
      <c r="W34" s="157"/>
      <c r="X34" s="156"/>
      <c r="Y34" s="157"/>
      <c r="Z34" s="156"/>
      <c r="AA34" s="188"/>
      <c r="AB34" s="157"/>
      <c r="AC34" s="156"/>
      <c r="AD34" s="188"/>
      <c r="AE34" s="188"/>
      <c r="AF34" s="169">
        <f t="shared" si="2"/>
        <v>4536</v>
      </c>
      <c r="AG34" s="203"/>
      <c r="AH34" s="170"/>
      <c r="AI34" s="169">
        <f t="shared" si="3"/>
        <v>4536</v>
      </c>
      <c r="AJ34" s="203"/>
      <c r="AK34" s="170"/>
      <c r="AL34" s="169">
        <f t="shared" si="4"/>
        <v>5590</v>
      </c>
      <c r="AM34" s="203"/>
      <c r="AN34" s="170"/>
      <c r="AO34" s="169">
        <f t="shared" si="5"/>
        <v>3917</v>
      </c>
      <c r="AP34" s="203"/>
      <c r="AQ34" s="170"/>
      <c r="AR34" s="169">
        <f t="shared" si="6"/>
        <v>4536</v>
      </c>
      <c r="AS34" s="203"/>
      <c r="AT34" s="170"/>
      <c r="AU34" s="153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5"/>
    </row>
    <row r="35" spans="2:68" ht="12.75" customHeight="1" x14ac:dyDescent="0.2">
      <c r="B35" s="145"/>
      <c r="C35" s="145"/>
      <c r="E35" s="334" t="str">
        <f t="shared" si="0"/>
        <v/>
      </c>
      <c r="F35" s="335"/>
      <c r="G35" s="335"/>
      <c r="H35" s="328">
        <f t="shared" si="1"/>
        <v>0</v>
      </c>
      <c r="I35" s="215"/>
      <c r="J35" s="188"/>
      <c r="K35" s="157"/>
      <c r="L35" s="188"/>
      <c r="M35" s="157"/>
      <c r="N35" s="156"/>
      <c r="O35" s="157"/>
      <c r="P35" s="156"/>
      <c r="Q35" s="157"/>
      <c r="R35" s="156"/>
      <c r="S35" s="157"/>
      <c r="T35" s="156"/>
      <c r="U35" s="157"/>
      <c r="V35" s="156"/>
      <c r="W35" s="157"/>
      <c r="X35" s="156"/>
      <c r="Y35" s="157"/>
      <c r="Z35" s="156"/>
      <c r="AA35" s="188"/>
      <c r="AB35" s="157"/>
      <c r="AC35" s="156"/>
      <c r="AD35" s="188"/>
      <c r="AE35" s="188"/>
      <c r="AF35" s="169">
        <f t="shared" si="2"/>
        <v>4536</v>
      </c>
      <c r="AG35" s="203"/>
      <c r="AH35" s="170"/>
      <c r="AI35" s="169">
        <f t="shared" si="3"/>
        <v>4536</v>
      </c>
      <c r="AJ35" s="203"/>
      <c r="AK35" s="170"/>
      <c r="AL35" s="169">
        <f t="shared" si="4"/>
        <v>5590</v>
      </c>
      <c r="AM35" s="203"/>
      <c r="AN35" s="170"/>
      <c r="AO35" s="169">
        <f t="shared" si="5"/>
        <v>3917</v>
      </c>
      <c r="AP35" s="203"/>
      <c r="AQ35" s="170"/>
      <c r="AR35" s="169">
        <f t="shared" si="6"/>
        <v>4536</v>
      </c>
      <c r="AS35" s="203"/>
      <c r="AT35" s="170"/>
      <c r="AU35" s="153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5"/>
    </row>
    <row r="36" spans="2:68" ht="12.75" customHeight="1" x14ac:dyDescent="0.2">
      <c r="B36" s="145"/>
      <c r="C36" s="145"/>
      <c r="E36" s="334" t="str">
        <f t="shared" si="0"/>
        <v/>
      </c>
      <c r="F36" s="335"/>
      <c r="G36" s="335"/>
      <c r="H36" s="328">
        <f t="shared" si="1"/>
        <v>0</v>
      </c>
      <c r="I36" s="215"/>
      <c r="J36" s="188"/>
      <c r="K36" s="157"/>
      <c r="L36" s="188"/>
      <c r="M36" s="157"/>
      <c r="N36" s="156"/>
      <c r="O36" s="157"/>
      <c r="P36" s="156"/>
      <c r="Q36" s="157"/>
      <c r="R36" s="156"/>
      <c r="S36" s="157"/>
      <c r="T36" s="156"/>
      <c r="U36" s="157"/>
      <c r="V36" s="156"/>
      <c r="W36" s="157"/>
      <c r="X36" s="156"/>
      <c r="Y36" s="157"/>
      <c r="Z36" s="156"/>
      <c r="AA36" s="188"/>
      <c r="AB36" s="157"/>
      <c r="AC36" s="156"/>
      <c r="AD36" s="188"/>
      <c r="AE36" s="188"/>
      <c r="AF36" s="169">
        <f t="shared" si="2"/>
        <v>4536</v>
      </c>
      <c r="AG36" s="203"/>
      <c r="AH36" s="170"/>
      <c r="AI36" s="169">
        <f t="shared" si="3"/>
        <v>4536</v>
      </c>
      <c r="AJ36" s="203"/>
      <c r="AK36" s="170"/>
      <c r="AL36" s="169">
        <f t="shared" si="4"/>
        <v>5590</v>
      </c>
      <c r="AM36" s="203"/>
      <c r="AN36" s="170"/>
      <c r="AO36" s="169">
        <f t="shared" si="5"/>
        <v>3917</v>
      </c>
      <c r="AP36" s="203"/>
      <c r="AQ36" s="170"/>
      <c r="AR36" s="169">
        <f t="shared" si="6"/>
        <v>4536</v>
      </c>
      <c r="AS36" s="203"/>
      <c r="AT36" s="170"/>
      <c r="AU36" s="153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5"/>
    </row>
    <row r="37" spans="2:68" ht="12.75" customHeight="1" thickBot="1" x14ac:dyDescent="0.25">
      <c r="B37" s="146"/>
      <c r="C37" s="147"/>
      <c r="E37" s="334" t="str">
        <f t="shared" si="0"/>
        <v/>
      </c>
      <c r="F37" s="335"/>
      <c r="G37" s="335"/>
      <c r="H37" s="434">
        <f t="shared" si="1"/>
        <v>0</v>
      </c>
      <c r="I37" s="435"/>
      <c r="J37" s="188"/>
      <c r="K37" s="157"/>
      <c r="L37" s="312"/>
      <c r="M37" s="221"/>
      <c r="N37" s="220"/>
      <c r="O37" s="221"/>
      <c r="P37" s="220"/>
      <c r="Q37" s="221"/>
      <c r="R37" s="220"/>
      <c r="S37" s="221"/>
      <c r="T37" s="220"/>
      <c r="U37" s="221"/>
      <c r="V37" s="220"/>
      <c r="W37" s="221"/>
      <c r="X37" s="220"/>
      <c r="Y37" s="221"/>
      <c r="Z37" s="220"/>
      <c r="AA37" s="312"/>
      <c r="AB37" s="221"/>
      <c r="AC37" s="220"/>
      <c r="AD37" s="312"/>
      <c r="AE37" s="312"/>
      <c r="AF37" s="313">
        <f t="shared" si="2"/>
        <v>4536</v>
      </c>
      <c r="AG37" s="314"/>
      <c r="AH37" s="315"/>
      <c r="AI37" s="313">
        <f t="shared" si="3"/>
        <v>4536</v>
      </c>
      <c r="AJ37" s="314"/>
      <c r="AK37" s="315"/>
      <c r="AL37" s="313">
        <f t="shared" si="4"/>
        <v>5590</v>
      </c>
      <c r="AM37" s="314"/>
      <c r="AN37" s="315"/>
      <c r="AO37" s="313">
        <f t="shared" si="5"/>
        <v>3917</v>
      </c>
      <c r="AP37" s="314"/>
      <c r="AQ37" s="315"/>
      <c r="AR37" s="313">
        <f t="shared" si="6"/>
        <v>4536</v>
      </c>
      <c r="AS37" s="314"/>
      <c r="AT37" s="315"/>
      <c r="AU37" s="303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304"/>
      <c r="BH37" s="154"/>
      <c r="BI37" s="154"/>
      <c r="BJ37" s="154"/>
      <c r="BK37" s="154"/>
      <c r="BL37" s="154"/>
      <c r="BM37" s="154"/>
      <c r="BN37" s="154"/>
      <c r="BO37" s="154"/>
      <c r="BP37" s="155"/>
    </row>
    <row r="38" spans="2:68" s="26" customFormat="1" ht="8.1" customHeight="1" x14ac:dyDescent="0.2">
      <c r="C38" s="109"/>
      <c r="E38" s="11">
        <v>17</v>
      </c>
      <c r="F38" s="110"/>
      <c r="G38" s="111"/>
      <c r="H38" s="401">
        <f>SUM(H11:I37)</f>
        <v>5562</v>
      </c>
      <c r="I38" s="402"/>
      <c r="J38" s="327">
        <f>SUM(J11:K37)</f>
        <v>2</v>
      </c>
      <c r="K38" s="327"/>
      <c r="L38" s="210">
        <f>SUM(L11:M37)</f>
        <v>12</v>
      </c>
      <c r="M38" s="211"/>
      <c r="N38" s="210">
        <f>SUM(N11:O37)</f>
        <v>10</v>
      </c>
      <c r="O38" s="211"/>
      <c r="P38" s="210">
        <f>SUM(P11:Q37)</f>
        <v>15</v>
      </c>
      <c r="Q38" s="211"/>
      <c r="R38" s="210">
        <f>SUM(R11:S37)</f>
        <v>45</v>
      </c>
      <c r="S38" s="211"/>
      <c r="T38" s="210">
        <f>SUM(T11:U37)</f>
        <v>730</v>
      </c>
      <c r="U38" s="211"/>
      <c r="V38" s="210">
        <f>SUM(V11:W37)</f>
        <v>61</v>
      </c>
      <c r="W38" s="211"/>
      <c r="X38" s="210">
        <f>SUM(X11:Y37)</f>
        <v>151</v>
      </c>
      <c r="Y38" s="211"/>
      <c r="Z38" s="210">
        <f>SUM(Z11:AB37)</f>
        <v>636</v>
      </c>
      <c r="AA38" s="217"/>
      <c r="AB38" s="217"/>
      <c r="AC38" s="210">
        <f>SUM(AC11:AE37)</f>
        <v>1037</v>
      </c>
      <c r="AD38" s="217"/>
      <c r="AE38" s="217"/>
      <c r="AF38" s="323">
        <f>LARGE(AF11:AH37,1)</f>
        <v>4536</v>
      </c>
      <c r="AG38" s="323"/>
      <c r="AH38" s="323"/>
      <c r="AI38" s="206">
        <f>LARGE(AI11:AK37,1)</f>
        <v>4536</v>
      </c>
      <c r="AJ38" s="325"/>
      <c r="AK38" s="325"/>
      <c r="AL38" s="204">
        <f>LARGE(AL11:AN37,1)</f>
        <v>5590</v>
      </c>
      <c r="AM38" s="216"/>
      <c r="AN38" s="216"/>
      <c r="AO38" s="204">
        <f>LARGE(AO11:AQ37,1)</f>
        <v>3917</v>
      </c>
      <c r="AP38" s="216"/>
      <c r="AQ38" s="216"/>
      <c r="AR38" s="204">
        <f>LARGE(AR11:AT37,1)</f>
        <v>4536</v>
      </c>
      <c r="AS38" s="216"/>
      <c r="AT38" s="216"/>
      <c r="AU38" s="112">
        <v>18</v>
      </c>
      <c r="AV38" s="425"/>
      <c r="AW38" s="425"/>
      <c r="AX38" s="425"/>
      <c r="AY38" s="425"/>
      <c r="AZ38" s="425"/>
      <c r="BA38" s="425"/>
      <c r="BB38" s="425"/>
      <c r="BC38" s="425"/>
      <c r="BD38" s="425"/>
      <c r="BE38" s="425"/>
      <c r="BF38" s="425"/>
      <c r="BG38" s="382"/>
      <c r="BH38" s="425"/>
      <c r="BI38" s="425"/>
      <c r="BJ38" s="425"/>
      <c r="BK38" s="425"/>
      <c r="BL38" s="425"/>
      <c r="BM38" s="425"/>
      <c r="BN38" s="425"/>
      <c r="BO38" s="425"/>
      <c r="BP38" s="113"/>
    </row>
    <row r="39" spans="2:68" s="26" customFormat="1" ht="6" customHeight="1" x14ac:dyDescent="0.2">
      <c r="E39" s="316" t="s">
        <v>81</v>
      </c>
      <c r="F39" s="317"/>
      <c r="G39" s="318"/>
      <c r="H39" s="401"/>
      <c r="I39" s="402"/>
      <c r="J39" s="327"/>
      <c r="K39" s="327"/>
      <c r="L39" s="171"/>
      <c r="M39" s="172"/>
      <c r="N39" s="171"/>
      <c r="O39" s="172"/>
      <c r="P39" s="171"/>
      <c r="Q39" s="172"/>
      <c r="R39" s="171"/>
      <c r="S39" s="172"/>
      <c r="T39" s="171"/>
      <c r="U39" s="172"/>
      <c r="V39" s="171"/>
      <c r="W39" s="172"/>
      <c r="X39" s="171"/>
      <c r="Y39" s="172"/>
      <c r="Z39" s="171"/>
      <c r="AA39" s="218"/>
      <c r="AB39" s="218"/>
      <c r="AC39" s="171"/>
      <c r="AD39" s="218"/>
      <c r="AE39" s="218"/>
      <c r="AF39" s="324"/>
      <c r="AG39" s="324"/>
      <c r="AH39" s="324"/>
      <c r="AI39" s="206"/>
      <c r="AJ39" s="325"/>
      <c r="AK39" s="325"/>
      <c r="AL39" s="206"/>
      <c r="AM39" s="325"/>
      <c r="AN39" s="325"/>
      <c r="AO39" s="206"/>
      <c r="AP39" s="325"/>
      <c r="AQ39" s="325"/>
      <c r="AR39" s="206"/>
      <c r="AS39" s="325"/>
      <c r="AT39" s="325"/>
      <c r="AU39" s="393"/>
      <c r="AV39" s="426"/>
      <c r="AW39" s="426"/>
      <c r="AX39" s="426"/>
      <c r="AY39" s="426"/>
      <c r="AZ39" s="426"/>
      <c r="BA39" s="426"/>
      <c r="BB39" s="426"/>
      <c r="BC39" s="426"/>
      <c r="BD39" s="426"/>
      <c r="BE39" s="426"/>
      <c r="BF39" s="426"/>
      <c r="BG39" s="383"/>
      <c r="BH39" s="426"/>
      <c r="BI39" s="426"/>
      <c r="BJ39" s="426"/>
      <c r="BK39" s="426"/>
      <c r="BL39" s="426"/>
      <c r="BM39" s="426"/>
      <c r="BN39" s="426"/>
      <c r="BO39" s="426"/>
      <c r="BP39" s="114"/>
    </row>
    <row r="40" spans="2:68" s="26" customFormat="1" ht="6" customHeight="1" x14ac:dyDescent="0.2">
      <c r="E40" s="319"/>
      <c r="F40" s="317"/>
      <c r="G40" s="318"/>
      <c r="H40" s="401"/>
      <c r="I40" s="402"/>
      <c r="J40" s="327"/>
      <c r="K40" s="327"/>
      <c r="L40" s="171"/>
      <c r="M40" s="172"/>
      <c r="N40" s="171"/>
      <c r="O40" s="172"/>
      <c r="P40" s="171"/>
      <c r="Q40" s="172"/>
      <c r="R40" s="171"/>
      <c r="S40" s="172"/>
      <c r="T40" s="171"/>
      <c r="U40" s="172"/>
      <c r="V40" s="171"/>
      <c r="W40" s="172"/>
      <c r="X40" s="171"/>
      <c r="Y40" s="172"/>
      <c r="Z40" s="171"/>
      <c r="AA40" s="218"/>
      <c r="AB40" s="218"/>
      <c r="AC40" s="171"/>
      <c r="AD40" s="218"/>
      <c r="AE40" s="218"/>
      <c r="AF40" s="324"/>
      <c r="AG40" s="324"/>
      <c r="AH40" s="324"/>
      <c r="AI40" s="206"/>
      <c r="AJ40" s="325"/>
      <c r="AK40" s="325"/>
      <c r="AL40" s="206"/>
      <c r="AM40" s="325"/>
      <c r="AN40" s="325"/>
      <c r="AO40" s="206"/>
      <c r="AP40" s="325"/>
      <c r="AQ40" s="325"/>
      <c r="AR40" s="206"/>
      <c r="AS40" s="325"/>
      <c r="AT40" s="325"/>
      <c r="AU40" s="394"/>
      <c r="AV40" s="426"/>
      <c r="AW40" s="426"/>
      <c r="AX40" s="426"/>
      <c r="AY40" s="426"/>
      <c r="AZ40" s="426"/>
      <c r="BA40" s="426"/>
      <c r="BB40" s="426"/>
      <c r="BC40" s="426"/>
      <c r="BD40" s="426"/>
      <c r="BE40" s="426"/>
      <c r="BF40" s="426"/>
      <c r="BG40" s="383"/>
      <c r="BH40" s="427"/>
      <c r="BI40" s="427"/>
      <c r="BJ40" s="427"/>
      <c r="BK40" s="427"/>
      <c r="BL40" s="427"/>
      <c r="BM40" s="427"/>
      <c r="BN40" s="427"/>
      <c r="BO40" s="427"/>
      <c r="BP40" s="114"/>
    </row>
    <row r="41" spans="2:68" s="26" customFormat="1" ht="6" customHeight="1" x14ac:dyDescent="0.2">
      <c r="E41" s="320"/>
      <c r="F41" s="321"/>
      <c r="G41" s="322"/>
      <c r="H41" s="369"/>
      <c r="I41" s="370"/>
      <c r="J41" s="327"/>
      <c r="K41" s="327"/>
      <c r="L41" s="212"/>
      <c r="M41" s="213"/>
      <c r="N41" s="212"/>
      <c r="O41" s="213"/>
      <c r="P41" s="212"/>
      <c r="Q41" s="213"/>
      <c r="R41" s="212"/>
      <c r="S41" s="213"/>
      <c r="T41" s="212"/>
      <c r="U41" s="213"/>
      <c r="V41" s="212"/>
      <c r="W41" s="213"/>
      <c r="X41" s="212"/>
      <c r="Y41" s="213"/>
      <c r="Z41" s="212"/>
      <c r="AA41" s="219"/>
      <c r="AB41" s="219"/>
      <c r="AC41" s="212"/>
      <c r="AD41" s="219"/>
      <c r="AE41" s="219"/>
      <c r="AF41" s="324"/>
      <c r="AG41" s="324"/>
      <c r="AH41" s="324"/>
      <c r="AI41" s="208"/>
      <c r="AJ41" s="326"/>
      <c r="AK41" s="326"/>
      <c r="AL41" s="208"/>
      <c r="AM41" s="326"/>
      <c r="AN41" s="326"/>
      <c r="AO41" s="208"/>
      <c r="AP41" s="326"/>
      <c r="AQ41" s="326"/>
      <c r="AR41" s="208"/>
      <c r="AS41" s="326"/>
      <c r="AT41" s="326"/>
      <c r="AU41" s="395"/>
      <c r="AV41" s="115"/>
      <c r="AW41" s="388" t="s">
        <v>61</v>
      </c>
      <c r="AX41" s="388"/>
      <c r="AY41" s="388"/>
      <c r="AZ41" s="388"/>
      <c r="BA41" s="388"/>
      <c r="BB41" s="388"/>
      <c r="BC41" s="388"/>
      <c r="BD41" s="388"/>
      <c r="BE41" s="115"/>
      <c r="BF41" s="115"/>
      <c r="BG41" s="384"/>
      <c r="BH41" s="388" t="s">
        <v>84</v>
      </c>
      <c r="BI41" s="388"/>
      <c r="BJ41" s="388"/>
      <c r="BK41" s="388"/>
      <c r="BL41" s="388"/>
      <c r="BM41" s="388"/>
      <c r="BN41" s="388"/>
      <c r="BO41" s="388"/>
      <c r="BP41" s="116"/>
    </row>
    <row r="42" spans="2:68" ht="3.95" customHeight="1" x14ac:dyDescent="0.2">
      <c r="E42" s="26"/>
    </row>
    <row r="43" spans="2:68" s="30" customFormat="1" ht="8.1" customHeight="1" x14ac:dyDescent="0.15">
      <c r="E43" s="117"/>
      <c r="F43" s="405" t="str">
        <f>"CERTIDÃO DE TEMPO DE SERVIÇO  Nº "&amp;'FICHA 101 (PG 1)'!AN7</f>
        <v>CERTIDÃO DE TEMPO DE SERVIÇO  Nº S/N</v>
      </c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  <c r="AI43" s="406"/>
      <c r="AJ43" s="406"/>
      <c r="AK43" s="406"/>
      <c r="AL43" s="406"/>
      <c r="AM43" s="406"/>
      <c r="AN43" s="406"/>
      <c r="AO43" s="406"/>
      <c r="AP43" s="406"/>
      <c r="AQ43" s="406"/>
      <c r="AR43" s="406"/>
      <c r="AS43" s="406"/>
      <c r="AT43" s="406"/>
      <c r="AU43" s="406"/>
      <c r="AV43" s="406"/>
      <c r="AW43" s="406"/>
      <c r="AX43" s="118"/>
      <c r="AZ43" s="396" t="s">
        <v>88</v>
      </c>
      <c r="BA43" s="397"/>
      <c r="BB43" s="397"/>
      <c r="BC43" s="397"/>
      <c r="BD43" s="397"/>
      <c r="BE43" s="397"/>
      <c r="BF43" s="397"/>
      <c r="BG43" s="397"/>
      <c r="BH43" s="397"/>
      <c r="BI43" s="397"/>
      <c r="BJ43" s="397"/>
      <c r="BK43" s="397"/>
      <c r="BL43" s="397"/>
      <c r="BM43" s="397"/>
      <c r="BN43" s="397"/>
      <c r="BO43" s="397"/>
      <c r="BP43" s="398"/>
    </row>
    <row r="44" spans="2:68" s="30" customFormat="1" ht="8.1" customHeight="1" x14ac:dyDescent="0.2">
      <c r="E44" s="119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407"/>
      <c r="AJ44" s="407"/>
      <c r="AK44" s="407"/>
      <c r="AL44" s="407"/>
      <c r="AM44" s="407"/>
      <c r="AN44" s="407"/>
      <c r="AO44" s="407"/>
      <c r="AP44" s="407"/>
      <c r="AQ44" s="407"/>
      <c r="AR44" s="407"/>
      <c r="AS44" s="407"/>
      <c r="AT44" s="407"/>
      <c r="AU44" s="407"/>
      <c r="AV44" s="407"/>
      <c r="AW44" s="407"/>
      <c r="AX44" s="120"/>
      <c r="AZ44" s="428"/>
      <c r="BA44" s="429"/>
      <c r="BB44" s="429"/>
      <c r="BC44" s="429"/>
      <c r="BD44" s="429"/>
      <c r="BE44" s="429"/>
      <c r="BF44" s="429"/>
      <c r="BG44" s="429"/>
      <c r="BH44" s="429"/>
      <c r="BI44" s="429"/>
      <c r="BJ44" s="429"/>
      <c r="BK44" s="429"/>
      <c r="BL44" s="429"/>
      <c r="BM44" s="429"/>
      <c r="BN44" s="429"/>
      <c r="BO44" s="429"/>
      <c r="BP44" s="430"/>
    </row>
    <row r="45" spans="2:68" s="121" customFormat="1" ht="11.1" customHeight="1" x14ac:dyDescent="0.2">
      <c r="E45" s="122"/>
      <c r="F45" s="123" t="s">
        <v>89</v>
      </c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404" t="str">
        <f>REPT('FICHA 101 (PG 1)'!E10,1)</f>
        <v>NOME DO SERVIDOR</v>
      </c>
      <c r="AB45" s="404"/>
      <c r="AC45" s="404"/>
      <c r="AD45" s="404"/>
      <c r="AE45" s="404"/>
      <c r="AF45" s="404"/>
      <c r="AG45" s="404"/>
      <c r="AH45" s="404"/>
      <c r="AI45" s="404"/>
      <c r="AJ45" s="404"/>
      <c r="AK45" s="404"/>
      <c r="AL45" s="404"/>
      <c r="AM45" s="404"/>
      <c r="AN45" s="404"/>
      <c r="AO45" s="404"/>
      <c r="AP45" s="404"/>
      <c r="AQ45" s="404"/>
      <c r="AR45" s="404"/>
      <c r="AS45" s="404"/>
      <c r="AT45" s="404"/>
      <c r="AU45" s="404"/>
      <c r="AV45" s="404"/>
      <c r="AW45" s="404"/>
      <c r="AX45" s="124"/>
      <c r="AZ45" s="428"/>
      <c r="BA45" s="429"/>
      <c r="BB45" s="429"/>
      <c r="BC45" s="429"/>
      <c r="BD45" s="429"/>
      <c r="BE45" s="429"/>
      <c r="BF45" s="429"/>
      <c r="BG45" s="429"/>
      <c r="BH45" s="429"/>
      <c r="BI45" s="429"/>
      <c r="BJ45" s="429"/>
      <c r="BK45" s="429"/>
      <c r="BL45" s="429"/>
      <c r="BM45" s="429"/>
      <c r="BN45" s="429"/>
      <c r="BO45" s="429"/>
      <c r="BP45" s="430"/>
    </row>
    <row r="46" spans="2:68" s="121" customFormat="1" ht="11.1" customHeight="1" x14ac:dyDescent="0.2">
      <c r="E46" s="122"/>
      <c r="F46" s="125" t="s">
        <v>51</v>
      </c>
      <c r="G46" s="34"/>
      <c r="H46" s="392" t="str">
        <f>REPT('FICHA 101 (PG 1)'!AR10,1)</f>
        <v>XX.XXX.XXX</v>
      </c>
      <c r="I46" s="392"/>
      <c r="J46" s="392"/>
      <c r="K46" s="392"/>
      <c r="L46" s="392"/>
      <c r="M46" s="392"/>
      <c r="N46" s="392"/>
      <c r="O46" s="371" t="s">
        <v>86</v>
      </c>
      <c r="P46" s="371"/>
      <c r="Q46" s="371"/>
      <c r="R46" s="371"/>
      <c r="S46" s="372"/>
      <c r="T46" s="372"/>
      <c r="U46" s="372"/>
      <c r="V46" s="372"/>
      <c r="W46" s="372"/>
      <c r="X46" s="121" t="s">
        <v>87</v>
      </c>
      <c r="Y46" s="372">
        <v>42735</v>
      </c>
      <c r="Z46" s="373"/>
      <c r="AA46" s="373"/>
      <c r="AB46" s="373"/>
      <c r="AC46" s="373"/>
      <c r="AD46" s="373"/>
      <c r="AE46" s="374" t="s">
        <v>85</v>
      </c>
      <c r="AF46" s="374"/>
      <c r="AG46" s="374"/>
      <c r="AH46" s="374"/>
      <c r="AI46" s="374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124"/>
      <c r="AZ46" s="428"/>
      <c r="BA46" s="429"/>
      <c r="BB46" s="429"/>
      <c r="BC46" s="429"/>
      <c r="BD46" s="429"/>
      <c r="BE46" s="429"/>
      <c r="BF46" s="429"/>
      <c r="BG46" s="429"/>
      <c r="BH46" s="429"/>
      <c r="BI46" s="429"/>
      <c r="BJ46" s="429"/>
      <c r="BK46" s="429"/>
      <c r="BL46" s="429"/>
      <c r="BM46" s="429"/>
      <c r="BN46" s="429"/>
      <c r="BO46" s="429"/>
      <c r="BP46" s="430"/>
    </row>
    <row r="47" spans="2:68" s="121" customFormat="1" ht="11.1" customHeight="1" x14ac:dyDescent="0.2">
      <c r="E47" s="122"/>
      <c r="F47" s="400" t="s">
        <v>37</v>
      </c>
      <c r="G47" s="400"/>
      <c r="H47" s="400"/>
      <c r="I47" s="400"/>
      <c r="J47" s="400"/>
      <c r="K47" s="400"/>
      <c r="L47" s="310">
        <f>IF(Y46&lt;&gt;"",AF38,"")</f>
        <v>4536</v>
      </c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123" t="s">
        <v>38</v>
      </c>
      <c r="AI47" s="310">
        <f>IF(L47="","",IF(QUOTIENT(MOD(L47,365),30)=12,SUM(QUOTIENT(L47,365),1),QUOTIENT(L47,365)))</f>
        <v>12</v>
      </c>
      <c r="AJ47" s="310"/>
      <c r="AK47" s="310"/>
      <c r="AL47" s="123" t="s">
        <v>39</v>
      </c>
      <c r="AN47" s="310">
        <f>IF(L47="","",IF(QUOTIENT(MOD(L47,365),30)=12,0,QUOTIENT(MOD(L47,365),30)))</f>
        <v>5</v>
      </c>
      <c r="AO47" s="310"/>
      <c r="AP47" s="310"/>
      <c r="AQ47" s="123" t="s">
        <v>40</v>
      </c>
      <c r="AT47" s="391">
        <f>IF(L47="","",IF(QUOTIENT(MOD(L47,365),30)=12,0,MOD(MOD(L47,365),30)))</f>
        <v>6</v>
      </c>
      <c r="AU47" s="391"/>
      <c r="AV47" s="391"/>
      <c r="AW47" s="123" t="s">
        <v>41</v>
      </c>
      <c r="AX47" s="124"/>
      <c r="AZ47" s="428"/>
      <c r="BA47" s="429"/>
      <c r="BB47" s="429"/>
      <c r="BC47" s="429"/>
      <c r="BD47" s="429"/>
      <c r="BE47" s="429"/>
      <c r="BF47" s="429"/>
      <c r="BG47" s="429"/>
      <c r="BH47" s="429"/>
      <c r="BI47" s="429"/>
      <c r="BJ47" s="429"/>
      <c r="BK47" s="429"/>
      <c r="BL47" s="429"/>
      <c r="BM47" s="429"/>
      <c r="BN47" s="429"/>
      <c r="BO47" s="429"/>
      <c r="BP47" s="430"/>
    </row>
    <row r="48" spans="2:68" s="121" customFormat="1" ht="11.1" customHeight="1" x14ac:dyDescent="0.2">
      <c r="E48" s="122"/>
      <c r="F48" s="400" t="s">
        <v>42</v>
      </c>
      <c r="G48" s="400"/>
      <c r="H48" s="400"/>
      <c r="I48" s="400"/>
      <c r="J48" s="125"/>
      <c r="K48" s="34"/>
      <c r="L48" s="310">
        <f>L47</f>
        <v>4536</v>
      </c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123" t="s">
        <v>38</v>
      </c>
      <c r="AI48" s="310">
        <f t="shared" ref="AI48:AI51" si="7">IF(L48="","",IF(QUOTIENT(MOD(L48,365),30)=12,SUM(QUOTIENT(L48,365),1),QUOTIENT(L48,365)))</f>
        <v>12</v>
      </c>
      <c r="AJ48" s="310"/>
      <c r="AK48" s="310"/>
      <c r="AL48" s="123" t="s">
        <v>39</v>
      </c>
      <c r="AN48" s="310">
        <f t="shared" ref="AN48:AN51" si="8">IF(L48="","",IF(QUOTIENT(MOD(L48,365),30)=12,0,QUOTIENT(MOD(L48,365),30)))</f>
        <v>5</v>
      </c>
      <c r="AO48" s="310"/>
      <c r="AP48" s="310"/>
      <c r="AQ48" s="123" t="s">
        <v>40</v>
      </c>
      <c r="AT48" s="391">
        <f t="shared" ref="AT48:AT51" si="9">IF(L48="","",IF(QUOTIENT(MOD(L48,365),30)=12,0,MOD(MOD(L48,365),30)))</f>
        <v>6</v>
      </c>
      <c r="AU48" s="391"/>
      <c r="AV48" s="391"/>
      <c r="AW48" s="123" t="s">
        <v>41</v>
      </c>
      <c r="AX48" s="124"/>
      <c r="AZ48" s="428"/>
      <c r="BA48" s="429"/>
      <c r="BB48" s="429"/>
      <c r="BC48" s="429"/>
      <c r="BD48" s="429"/>
      <c r="BE48" s="429"/>
      <c r="BF48" s="429"/>
      <c r="BG48" s="429"/>
      <c r="BH48" s="429"/>
      <c r="BI48" s="429"/>
      <c r="BJ48" s="429"/>
      <c r="BK48" s="429"/>
      <c r="BL48" s="429"/>
      <c r="BM48" s="429"/>
      <c r="BN48" s="429"/>
      <c r="BO48" s="429"/>
      <c r="BP48" s="430"/>
    </row>
    <row r="49" spans="5:68" s="121" customFormat="1" ht="11.1" customHeight="1" x14ac:dyDescent="0.2">
      <c r="E49" s="122"/>
      <c r="F49" s="400" t="s">
        <v>43</v>
      </c>
      <c r="G49" s="400"/>
      <c r="H49" s="400"/>
      <c r="I49" s="400"/>
      <c r="J49" s="400"/>
      <c r="K49" s="126"/>
      <c r="L49" s="311">
        <f>IF(Y46&lt;&gt;"",AL38,"")</f>
        <v>5590</v>
      </c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123" t="s">
        <v>38</v>
      </c>
      <c r="AI49" s="310">
        <f t="shared" si="7"/>
        <v>15</v>
      </c>
      <c r="AJ49" s="310"/>
      <c r="AK49" s="310"/>
      <c r="AL49" s="123" t="s">
        <v>39</v>
      </c>
      <c r="AN49" s="310">
        <f t="shared" si="8"/>
        <v>3</v>
      </c>
      <c r="AO49" s="310"/>
      <c r="AP49" s="310"/>
      <c r="AQ49" s="123" t="s">
        <v>40</v>
      </c>
      <c r="AT49" s="391">
        <f t="shared" si="9"/>
        <v>25</v>
      </c>
      <c r="AU49" s="391"/>
      <c r="AV49" s="391"/>
      <c r="AW49" s="123" t="s">
        <v>41</v>
      </c>
      <c r="AX49" s="124"/>
      <c r="AZ49" s="428"/>
      <c r="BA49" s="429"/>
      <c r="BB49" s="429"/>
      <c r="BC49" s="429"/>
      <c r="BD49" s="429"/>
      <c r="BE49" s="429"/>
      <c r="BF49" s="429"/>
      <c r="BG49" s="429"/>
      <c r="BH49" s="429"/>
      <c r="BI49" s="429"/>
      <c r="BJ49" s="429"/>
      <c r="BK49" s="429"/>
      <c r="BL49" s="429"/>
      <c r="BM49" s="429"/>
      <c r="BN49" s="429"/>
      <c r="BO49" s="429"/>
      <c r="BP49" s="430"/>
    </row>
    <row r="50" spans="5:68" s="30" customFormat="1" ht="11.1" customHeight="1" x14ac:dyDescent="0.2">
      <c r="E50" s="119"/>
      <c r="F50" s="400" t="s">
        <v>93</v>
      </c>
      <c r="G50" s="400"/>
      <c r="H50" s="400"/>
      <c r="I50" s="400"/>
      <c r="J50" s="400"/>
      <c r="K50" s="126"/>
      <c r="L50" s="309">
        <f>IF(AND(Y46&lt;&gt;"",AO38&lt;&gt;0),AO38,"")</f>
        <v>3917</v>
      </c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400" t="s">
        <v>38</v>
      </c>
      <c r="AF50" s="400"/>
      <c r="AG50" s="400"/>
      <c r="AH50" s="121"/>
      <c r="AI50" s="310">
        <f t="shared" si="7"/>
        <v>10</v>
      </c>
      <c r="AJ50" s="310"/>
      <c r="AK50" s="310"/>
      <c r="AL50" s="123" t="s">
        <v>39</v>
      </c>
      <c r="AM50" s="121"/>
      <c r="AN50" s="310">
        <f t="shared" si="8"/>
        <v>8</v>
      </c>
      <c r="AO50" s="310"/>
      <c r="AP50" s="310"/>
      <c r="AQ50" s="123" t="s">
        <v>40</v>
      </c>
      <c r="AR50" s="121"/>
      <c r="AS50" s="121"/>
      <c r="AT50" s="391">
        <f t="shared" si="9"/>
        <v>27</v>
      </c>
      <c r="AU50" s="391"/>
      <c r="AV50" s="391"/>
      <c r="AW50" s="123" t="s">
        <v>41</v>
      </c>
      <c r="AX50" s="120"/>
      <c r="AZ50" s="428"/>
      <c r="BA50" s="429"/>
      <c r="BB50" s="429"/>
      <c r="BC50" s="429"/>
      <c r="BD50" s="429"/>
      <c r="BE50" s="429"/>
      <c r="BF50" s="429"/>
      <c r="BG50" s="429"/>
      <c r="BH50" s="429"/>
      <c r="BI50" s="429"/>
      <c r="BJ50" s="429"/>
      <c r="BK50" s="429"/>
      <c r="BL50" s="429"/>
      <c r="BM50" s="429"/>
      <c r="BN50" s="429"/>
      <c r="BO50" s="429"/>
      <c r="BP50" s="430"/>
    </row>
    <row r="51" spans="5:68" s="30" customFormat="1" ht="11.1" customHeight="1" x14ac:dyDescent="0.2">
      <c r="E51" s="119"/>
      <c r="F51" s="400" t="s">
        <v>91</v>
      </c>
      <c r="G51" s="400"/>
      <c r="H51" s="400"/>
      <c r="I51" s="400"/>
      <c r="J51" s="400"/>
      <c r="K51" s="127"/>
      <c r="L51" s="309">
        <f>IF(Y46&lt;&gt;"",AR38,"")</f>
        <v>4536</v>
      </c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71" t="s">
        <v>38</v>
      </c>
      <c r="AF51" s="371"/>
      <c r="AG51" s="371"/>
      <c r="AH51" s="121"/>
      <c r="AI51" s="310">
        <f t="shared" si="7"/>
        <v>12</v>
      </c>
      <c r="AJ51" s="310"/>
      <c r="AK51" s="310"/>
      <c r="AL51" s="371" t="s">
        <v>39</v>
      </c>
      <c r="AM51" s="371"/>
      <c r="AN51" s="310">
        <f t="shared" si="8"/>
        <v>5</v>
      </c>
      <c r="AO51" s="310"/>
      <c r="AP51" s="310"/>
      <c r="AQ51" s="371" t="s">
        <v>40</v>
      </c>
      <c r="AR51" s="371"/>
      <c r="AS51" s="371"/>
      <c r="AT51" s="391">
        <f t="shared" si="9"/>
        <v>6</v>
      </c>
      <c r="AU51" s="391"/>
      <c r="AV51" s="391"/>
      <c r="AW51" s="400" t="s">
        <v>41</v>
      </c>
      <c r="AX51" s="403"/>
      <c r="AZ51" s="428"/>
      <c r="BA51" s="429"/>
      <c r="BB51" s="429"/>
      <c r="BC51" s="429"/>
      <c r="BD51" s="429"/>
      <c r="BE51" s="429"/>
      <c r="BF51" s="429"/>
      <c r="BG51" s="429"/>
      <c r="BH51" s="429"/>
      <c r="BI51" s="429"/>
      <c r="BJ51" s="429"/>
      <c r="BK51" s="429"/>
      <c r="BL51" s="429"/>
      <c r="BM51" s="429"/>
      <c r="BN51" s="429"/>
      <c r="BO51" s="429"/>
      <c r="BP51" s="430"/>
    </row>
    <row r="52" spans="5:68" s="30" customFormat="1" ht="11.1" customHeight="1" x14ac:dyDescent="0.2">
      <c r="E52" s="128"/>
      <c r="F52" s="387" t="s">
        <v>44</v>
      </c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121"/>
      <c r="AA52" s="121"/>
      <c r="AB52" s="121"/>
      <c r="AC52" s="121"/>
      <c r="AD52" s="121"/>
      <c r="AE52" s="121"/>
      <c r="AF52" s="121"/>
      <c r="AG52" s="399" t="s">
        <v>45</v>
      </c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121"/>
      <c r="AV52" s="121"/>
      <c r="AW52" s="121"/>
      <c r="AX52" s="120"/>
      <c r="AZ52" s="428"/>
      <c r="BA52" s="429"/>
      <c r="BB52" s="429"/>
      <c r="BC52" s="429"/>
      <c r="BD52" s="429"/>
      <c r="BE52" s="429"/>
      <c r="BF52" s="429"/>
      <c r="BG52" s="429"/>
      <c r="BH52" s="429"/>
      <c r="BI52" s="429"/>
      <c r="BJ52" s="429"/>
      <c r="BK52" s="429"/>
      <c r="BL52" s="429"/>
      <c r="BM52" s="429"/>
      <c r="BN52" s="429"/>
      <c r="BO52" s="429"/>
      <c r="BP52" s="430"/>
    </row>
    <row r="53" spans="5:68" s="30" customFormat="1" ht="11.1" customHeight="1" x14ac:dyDescent="0.2">
      <c r="E53" s="119"/>
      <c r="F53" s="386">
        <f ca="1">TODAY()</f>
        <v>45909</v>
      </c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123"/>
      <c r="AA53" s="121"/>
      <c r="AB53" s="121"/>
      <c r="AC53" s="121"/>
      <c r="AD53" s="121"/>
      <c r="AE53" s="390" t="s">
        <v>90</v>
      </c>
      <c r="AF53" s="390"/>
      <c r="AG53" s="390"/>
      <c r="AH53" s="390"/>
      <c r="AI53" s="390"/>
      <c r="AJ53" s="390"/>
      <c r="AK53" s="390"/>
      <c r="AL53" s="129" t="s">
        <v>46</v>
      </c>
      <c r="AM53" s="389">
        <f ca="1">TODAY()</f>
        <v>45909</v>
      </c>
      <c r="AN53" s="390"/>
      <c r="AO53" s="390"/>
      <c r="AP53" s="390"/>
      <c r="AQ53" s="390"/>
      <c r="AR53" s="390"/>
      <c r="AS53" s="390"/>
      <c r="AT53" s="390"/>
      <c r="AU53" s="390"/>
      <c r="AV53" s="390"/>
      <c r="AW53" s="390"/>
      <c r="AX53" s="120" t="s">
        <v>50</v>
      </c>
      <c r="AZ53" s="428"/>
      <c r="BA53" s="429"/>
      <c r="BB53" s="429"/>
      <c r="BC53" s="429"/>
      <c r="BD53" s="429"/>
      <c r="BE53" s="429"/>
      <c r="BF53" s="429"/>
      <c r="BG53" s="429"/>
      <c r="BH53" s="429"/>
      <c r="BI53" s="429"/>
      <c r="BJ53" s="429"/>
      <c r="BK53" s="429"/>
      <c r="BL53" s="429"/>
      <c r="BM53" s="429"/>
      <c r="BN53" s="429"/>
      <c r="BO53" s="429"/>
      <c r="BP53" s="430"/>
    </row>
    <row r="54" spans="5:68" s="30" customFormat="1" ht="11.1" customHeight="1" x14ac:dyDescent="0.2">
      <c r="E54" s="119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121"/>
      <c r="AA54" s="121"/>
      <c r="AB54" s="121"/>
      <c r="AC54" s="121"/>
      <c r="AD54" s="121"/>
      <c r="AE54" s="423" t="s">
        <v>50</v>
      </c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3"/>
      <c r="AU54" s="423"/>
      <c r="AV54" s="423"/>
      <c r="AW54" s="423"/>
      <c r="AX54" s="120"/>
      <c r="AZ54" s="428"/>
      <c r="BA54" s="429"/>
      <c r="BB54" s="429"/>
      <c r="BC54" s="429"/>
      <c r="BD54" s="429"/>
      <c r="BE54" s="429"/>
      <c r="BF54" s="429"/>
      <c r="BG54" s="429"/>
      <c r="BH54" s="429"/>
      <c r="BI54" s="429"/>
      <c r="BJ54" s="429"/>
      <c r="BK54" s="429"/>
      <c r="BL54" s="429"/>
      <c r="BM54" s="429"/>
      <c r="BN54" s="429"/>
      <c r="BO54" s="429"/>
      <c r="BP54" s="430"/>
    </row>
    <row r="55" spans="5:68" s="30" customFormat="1" ht="11.1" customHeight="1" x14ac:dyDescent="0.2">
      <c r="E55" s="119"/>
      <c r="F55" s="422"/>
      <c r="G55" s="422"/>
      <c r="H55" s="422"/>
      <c r="I55" s="422"/>
      <c r="J55" s="422"/>
      <c r="K55" s="422"/>
      <c r="L55" s="422"/>
      <c r="M55" s="422"/>
      <c r="N55" s="422"/>
      <c r="O55" s="422"/>
      <c r="P55" s="422"/>
      <c r="Q55" s="422"/>
      <c r="R55" s="422"/>
      <c r="S55" s="422"/>
      <c r="T55" s="422"/>
      <c r="U55" s="422"/>
      <c r="V55" s="422"/>
      <c r="W55" s="422"/>
      <c r="X55" s="422"/>
      <c r="Y55" s="422"/>
      <c r="Z55" s="121"/>
      <c r="AA55" s="121"/>
      <c r="AB55" s="121"/>
      <c r="AC55" s="121"/>
      <c r="AD55" s="121"/>
      <c r="AE55" s="424"/>
      <c r="AF55" s="424"/>
      <c r="AG55" s="424"/>
      <c r="AH55" s="424"/>
      <c r="AI55" s="424"/>
      <c r="AJ55" s="424"/>
      <c r="AK55" s="424"/>
      <c r="AL55" s="424"/>
      <c r="AM55" s="424"/>
      <c r="AN55" s="424"/>
      <c r="AO55" s="424"/>
      <c r="AP55" s="424"/>
      <c r="AQ55" s="424"/>
      <c r="AR55" s="424"/>
      <c r="AS55" s="424"/>
      <c r="AT55" s="424"/>
      <c r="AU55" s="424"/>
      <c r="AV55" s="424"/>
      <c r="AW55" s="424"/>
      <c r="AX55" s="120"/>
      <c r="AZ55" s="428"/>
      <c r="BA55" s="429"/>
      <c r="BB55" s="429"/>
      <c r="BC55" s="429"/>
      <c r="BD55" s="429"/>
      <c r="BE55" s="429"/>
      <c r="BF55" s="429"/>
      <c r="BG55" s="429"/>
      <c r="BH55" s="429"/>
      <c r="BI55" s="429"/>
      <c r="BJ55" s="429"/>
      <c r="BK55" s="429"/>
      <c r="BL55" s="429"/>
      <c r="BM55" s="429"/>
      <c r="BN55" s="429"/>
      <c r="BO55" s="429"/>
      <c r="BP55" s="430"/>
    </row>
    <row r="56" spans="5:68" s="30" customFormat="1" ht="8.1" customHeight="1" x14ac:dyDescent="0.2">
      <c r="E56" s="130"/>
      <c r="F56" s="385" t="s">
        <v>61</v>
      </c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2" t="s">
        <v>62</v>
      </c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3"/>
      <c r="AZ56" s="99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5"/>
    </row>
  </sheetData>
  <sheetProtection algorithmName="SHA-512" hashValue="dCmS2TNRRsF9sWshdv+vnBDK/mnFwUonJiO+iNLYYCxB64P+Hm2mPgCN1AsgQ9qOCacJB9TGi8OO3AjEPpV0Ng==" saltValue="giM5ngw1AkB1HTjR476xMQ==" spinCount="100000" sheet="1" objects="1" scenarios="1"/>
  <mergeCells count="591">
    <mergeCell ref="F2:G2"/>
    <mergeCell ref="AY2:BP2"/>
    <mergeCell ref="E3:AD3"/>
    <mergeCell ref="AX3:BP3"/>
    <mergeCell ref="K5:Y6"/>
    <mergeCell ref="Z5:AB10"/>
    <mergeCell ref="AD5:AE10"/>
    <mergeCell ref="AG5:AT6"/>
    <mergeCell ref="E6:G10"/>
    <mergeCell ref="H6:I10"/>
    <mergeCell ref="J9:K10"/>
    <mergeCell ref="L9:M10"/>
    <mergeCell ref="N9:O10"/>
    <mergeCell ref="P9:Q10"/>
    <mergeCell ref="R9:S10"/>
    <mergeCell ref="T9:U10"/>
    <mergeCell ref="AU6:BP10"/>
    <mergeCell ref="J7:O8"/>
    <mergeCell ref="P7:U8"/>
    <mergeCell ref="V7:W10"/>
    <mergeCell ref="X7:Y10"/>
    <mergeCell ref="AF7:AH10"/>
    <mergeCell ref="AI7:AK10"/>
    <mergeCell ref="AL7:AN10"/>
    <mergeCell ref="AO7:AQ10"/>
    <mergeCell ref="AR7:AT10"/>
    <mergeCell ref="AI11:AK11"/>
    <mergeCell ref="AL11:AN11"/>
    <mergeCell ref="AO11:AQ11"/>
    <mergeCell ref="AR11:AT11"/>
    <mergeCell ref="AU11:BP12"/>
    <mergeCell ref="E12:G12"/>
    <mergeCell ref="H12:I12"/>
    <mergeCell ref="J12:K12"/>
    <mergeCell ref="L12:M12"/>
    <mergeCell ref="N12:O12"/>
    <mergeCell ref="T11:U11"/>
    <mergeCell ref="V11:W11"/>
    <mergeCell ref="X11:Y11"/>
    <mergeCell ref="Z11:AB11"/>
    <mergeCell ref="AC11:AE11"/>
    <mergeCell ref="AF11:AH11"/>
    <mergeCell ref="H11:I11"/>
    <mergeCell ref="J11:K11"/>
    <mergeCell ref="L11:M11"/>
    <mergeCell ref="N11:O11"/>
    <mergeCell ref="P11:Q11"/>
    <mergeCell ref="R11:S11"/>
    <mergeCell ref="AC12:AE12"/>
    <mergeCell ref="AF12:AH12"/>
    <mergeCell ref="AI12:AK12"/>
    <mergeCell ref="AL12:AN12"/>
    <mergeCell ref="AO12:AQ12"/>
    <mergeCell ref="AR12:AT12"/>
    <mergeCell ref="P12:Q12"/>
    <mergeCell ref="R12:S12"/>
    <mergeCell ref="T12:U12"/>
    <mergeCell ref="V12:W12"/>
    <mergeCell ref="X12:Y12"/>
    <mergeCell ref="Z12:AB12"/>
    <mergeCell ref="AO13:AQ13"/>
    <mergeCell ref="AR13:AT13"/>
    <mergeCell ref="AU13:BP13"/>
    <mergeCell ref="R13:S13"/>
    <mergeCell ref="T13:U13"/>
    <mergeCell ref="V13:W13"/>
    <mergeCell ref="X13:Y13"/>
    <mergeCell ref="Z13:AB13"/>
    <mergeCell ref="AC13:AE13"/>
    <mergeCell ref="E14:G14"/>
    <mergeCell ref="H14:I14"/>
    <mergeCell ref="J14:K14"/>
    <mergeCell ref="L14:M14"/>
    <mergeCell ref="N14:O14"/>
    <mergeCell ref="P14:Q14"/>
    <mergeCell ref="AF13:AH13"/>
    <mergeCell ref="AI13:AK13"/>
    <mergeCell ref="AL13:AN13"/>
    <mergeCell ref="E13:G13"/>
    <mergeCell ref="H13:I13"/>
    <mergeCell ref="J13:K13"/>
    <mergeCell ref="L13:M13"/>
    <mergeCell ref="N13:O13"/>
    <mergeCell ref="P13:Q13"/>
    <mergeCell ref="AF14:AH14"/>
    <mergeCell ref="AI14:AK14"/>
    <mergeCell ref="AL14:AN14"/>
    <mergeCell ref="AO14:AQ14"/>
    <mergeCell ref="AR14:AT14"/>
    <mergeCell ref="AU14:BP14"/>
    <mergeCell ref="R14:S14"/>
    <mergeCell ref="T14:U14"/>
    <mergeCell ref="V14:W14"/>
    <mergeCell ref="X14:Y14"/>
    <mergeCell ref="Z14:AB14"/>
    <mergeCell ref="AC14:AE14"/>
    <mergeCell ref="AU15:BP15"/>
    <mergeCell ref="R15:S15"/>
    <mergeCell ref="T15:U15"/>
    <mergeCell ref="V15:W15"/>
    <mergeCell ref="X15:Y15"/>
    <mergeCell ref="Z15:AB15"/>
    <mergeCell ref="AC15:AE15"/>
    <mergeCell ref="E15:G15"/>
    <mergeCell ref="H15:I15"/>
    <mergeCell ref="J15:K15"/>
    <mergeCell ref="L15:M15"/>
    <mergeCell ref="N15:O15"/>
    <mergeCell ref="P15:Q15"/>
    <mergeCell ref="J16:K16"/>
    <mergeCell ref="L16:M16"/>
    <mergeCell ref="N16:O16"/>
    <mergeCell ref="P16:Q16"/>
    <mergeCell ref="AF15:AH15"/>
    <mergeCell ref="AI15:AK15"/>
    <mergeCell ref="AL15:AN15"/>
    <mergeCell ref="AO15:AQ15"/>
    <mergeCell ref="AR15:AT15"/>
    <mergeCell ref="BY16:CS16"/>
    <mergeCell ref="E17:G17"/>
    <mergeCell ref="H17:I17"/>
    <mergeCell ref="J17:K17"/>
    <mergeCell ref="L17:M17"/>
    <mergeCell ref="N17:O17"/>
    <mergeCell ref="P17:Q17"/>
    <mergeCell ref="R17:S17"/>
    <mergeCell ref="T17:U17"/>
    <mergeCell ref="V17:W17"/>
    <mergeCell ref="AF16:AH16"/>
    <mergeCell ref="AI16:AK16"/>
    <mergeCell ref="AL16:AN16"/>
    <mergeCell ref="AO16:AQ16"/>
    <mergeCell ref="AR16:AT16"/>
    <mergeCell ref="AU16:BP16"/>
    <mergeCell ref="R16:S16"/>
    <mergeCell ref="T16:U16"/>
    <mergeCell ref="V16:W16"/>
    <mergeCell ref="X16:Y16"/>
    <mergeCell ref="Z16:AB16"/>
    <mergeCell ref="AC16:AE16"/>
    <mergeCell ref="E16:G16"/>
    <mergeCell ref="H16:I16"/>
    <mergeCell ref="AO17:AQ17"/>
    <mergeCell ref="AR17:AT17"/>
    <mergeCell ref="AU17:BP17"/>
    <mergeCell ref="BY17:CS17"/>
    <mergeCell ref="E18:G18"/>
    <mergeCell ref="H18:I18"/>
    <mergeCell ref="J18:K18"/>
    <mergeCell ref="L18:M18"/>
    <mergeCell ref="N18:O18"/>
    <mergeCell ref="P18:Q18"/>
    <mergeCell ref="X17:Y17"/>
    <mergeCell ref="Z17:AB17"/>
    <mergeCell ref="AC17:AE17"/>
    <mergeCell ref="AF17:AH17"/>
    <mergeCell ref="AI17:AK17"/>
    <mergeCell ref="AL17:AN17"/>
    <mergeCell ref="BY18:CS18"/>
    <mergeCell ref="AF18:AH18"/>
    <mergeCell ref="AI18:AK18"/>
    <mergeCell ref="AL18:AN18"/>
    <mergeCell ref="AO18:AQ18"/>
    <mergeCell ref="AR18:AT18"/>
    <mergeCell ref="AU18:BP18"/>
    <mergeCell ref="R18:S18"/>
    <mergeCell ref="T18:U18"/>
    <mergeCell ref="V18:W18"/>
    <mergeCell ref="X18:Y18"/>
    <mergeCell ref="Z18:AB18"/>
    <mergeCell ref="AC18:AE18"/>
    <mergeCell ref="AO19:AQ19"/>
    <mergeCell ref="AR19:AT19"/>
    <mergeCell ref="AU19:BP19"/>
    <mergeCell ref="BY19:CS19"/>
    <mergeCell ref="AF19:AH19"/>
    <mergeCell ref="AI19:AK19"/>
    <mergeCell ref="AL19:AN19"/>
    <mergeCell ref="T19:U19"/>
    <mergeCell ref="V19:W19"/>
    <mergeCell ref="E20:G20"/>
    <mergeCell ref="H20:I20"/>
    <mergeCell ref="J20:K20"/>
    <mergeCell ref="L20:M20"/>
    <mergeCell ref="N20:O20"/>
    <mergeCell ref="P20:Q20"/>
    <mergeCell ref="X19:Y19"/>
    <mergeCell ref="Z19:AB19"/>
    <mergeCell ref="AC19:AE19"/>
    <mergeCell ref="E19:G19"/>
    <mergeCell ref="H19:I19"/>
    <mergeCell ref="J19:K19"/>
    <mergeCell ref="L19:M19"/>
    <mergeCell ref="N19:O19"/>
    <mergeCell ref="P19:Q19"/>
    <mergeCell ref="R19:S19"/>
    <mergeCell ref="BY20:CS20"/>
    <mergeCell ref="E21:G21"/>
    <mergeCell ref="H21:I21"/>
    <mergeCell ref="J21:K21"/>
    <mergeCell ref="L21:M21"/>
    <mergeCell ref="N21:O21"/>
    <mergeCell ref="P21:Q21"/>
    <mergeCell ref="R21:S21"/>
    <mergeCell ref="T21:U21"/>
    <mergeCell ref="V21:W21"/>
    <mergeCell ref="AF20:AH20"/>
    <mergeCell ref="AI20:AK20"/>
    <mergeCell ref="AL20:AN20"/>
    <mergeCell ref="AO20:AQ20"/>
    <mergeCell ref="AR20:AT20"/>
    <mergeCell ref="AU20:BP20"/>
    <mergeCell ref="R20:S20"/>
    <mergeCell ref="T20:U20"/>
    <mergeCell ref="V20:W20"/>
    <mergeCell ref="X20:Y20"/>
    <mergeCell ref="Z20:AB20"/>
    <mergeCell ref="AC20:AE20"/>
    <mergeCell ref="AO21:AQ21"/>
    <mergeCell ref="AR21:AT21"/>
    <mergeCell ref="AU21:BP21"/>
    <mergeCell ref="BY21:CS21"/>
    <mergeCell ref="E22:G22"/>
    <mergeCell ref="H22:I22"/>
    <mergeCell ref="J22:K22"/>
    <mergeCell ref="L22:M22"/>
    <mergeCell ref="N22:O22"/>
    <mergeCell ref="P22:Q22"/>
    <mergeCell ref="X21:Y21"/>
    <mergeCell ref="Z21:AB21"/>
    <mergeCell ref="AC21:AE21"/>
    <mergeCell ref="AF21:AH21"/>
    <mergeCell ref="AI21:AK21"/>
    <mergeCell ref="AL21:AN21"/>
    <mergeCell ref="BY22:CS22"/>
    <mergeCell ref="AF22:AH22"/>
    <mergeCell ref="AI22:AK22"/>
    <mergeCell ref="AL22:AN22"/>
    <mergeCell ref="AO22:AQ22"/>
    <mergeCell ref="AR22:AT22"/>
    <mergeCell ref="AU22:BP22"/>
    <mergeCell ref="R22:S22"/>
    <mergeCell ref="T22:U22"/>
    <mergeCell ref="V22:W22"/>
    <mergeCell ref="E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2:Y22"/>
    <mergeCell ref="Z22:AB22"/>
    <mergeCell ref="AC22:AE22"/>
    <mergeCell ref="AO23:AQ23"/>
    <mergeCell ref="AR23:AT23"/>
    <mergeCell ref="AU23:BP23"/>
    <mergeCell ref="BY23:CS23"/>
    <mergeCell ref="E24:G24"/>
    <mergeCell ref="H24:I24"/>
    <mergeCell ref="J24:K24"/>
    <mergeCell ref="L24:M24"/>
    <mergeCell ref="N24:O24"/>
    <mergeCell ref="P24:Q24"/>
    <mergeCell ref="X23:Y23"/>
    <mergeCell ref="Z23:AB23"/>
    <mergeCell ref="AC23:AE23"/>
    <mergeCell ref="AF23:AH23"/>
    <mergeCell ref="AI23:AK23"/>
    <mergeCell ref="AL23:AN23"/>
    <mergeCell ref="BY24:CS24"/>
    <mergeCell ref="AF24:AH24"/>
    <mergeCell ref="AI24:AK24"/>
    <mergeCell ref="AL24:AN24"/>
    <mergeCell ref="AO24:AQ24"/>
    <mergeCell ref="E25:G25"/>
    <mergeCell ref="H25:I25"/>
    <mergeCell ref="J25:K25"/>
    <mergeCell ref="L25:M25"/>
    <mergeCell ref="N25:O25"/>
    <mergeCell ref="P25:Q25"/>
    <mergeCell ref="R25:S25"/>
    <mergeCell ref="T25:U25"/>
    <mergeCell ref="V25:W25"/>
    <mergeCell ref="AR24:AT24"/>
    <mergeCell ref="AU24:BP24"/>
    <mergeCell ref="R24:S24"/>
    <mergeCell ref="T24:U24"/>
    <mergeCell ref="V24:W24"/>
    <mergeCell ref="X24:Y24"/>
    <mergeCell ref="Z24:AB24"/>
    <mergeCell ref="AC24:AE24"/>
    <mergeCell ref="AO25:AQ25"/>
    <mergeCell ref="AR25:AT25"/>
    <mergeCell ref="AU25:BP25"/>
    <mergeCell ref="BY25:CS25"/>
    <mergeCell ref="E26:G26"/>
    <mergeCell ref="H26:I26"/>
    <mergeCell ref="J26:K26"/>
    <mergeCell ref="L26:M26"/>
    <mergeCell ref="N26:O26"/>
    <mergeCell ref="P26:Q26"/>
    <mergeCell ref="X25:Y25"/>
    <mergeCell ref="Z25:AB25"/>
    <mergeCell ref="AC25:AE25"/>
    <mergeCell ref="AF25:AH25"/>
    <mergeCell ref="AI25:AK25"/>
    <mergeCell ref="AL25:AN25"/>
    <mergeCell ref="BY26:CS26"/>
    <mergeCell ref="AF26:AH26"/>
    <mergeCell ref="AI26:AK26"/>
    <mergeCell ref="AL26:AN26"/>
    <mergeCell ref="AO26:AQ26"/>
    <mergeCell ref="AR26:AT26"/>
    <mergeCell ref="AU26:BP26"/>
    <mergeCell ref="R26:S26"/>
    <mergeCell ref="T26:U26"/>
    <mergeCell ref="V26:W26"/>
    <mergeCell ref="X26:Y26"/>
    <mergeCell ref="E27:G27"/>
    <mergeCell ref="H27:I27"/>
    <mergeCell ref="J27:K27"/>
    <mergeCell ref="L27:M27"/>
    <mergeCell ref="N27:O27"/>
    <mergeCell ref="P27:Q27"/>
    <mergeCell ref="R27:S27"/>
    <mergeCell ref="T27:U27"/>
    <mergeCell ref="V27:W27"/>
    <mergeCell ref="Z26:AB26"/>
    <mergeCell ref="AC26:AE26"/>
    <mergeCell ref="AO27:AQ27"/>
    <mergeCell ref="AR27:AT27"/>
    <mergeCell ref="AU27:BP27"/>
    <mergeCell ref="E28:G28"/>
    <mergeCell ref="H28:I28"/>
    <mergeCell ref="J28:K28"/>
    <mergeCell ref="L28:M28"/>
    <mergeCell ref="N28:O28"/>
    <mergeCell ref="P28:Q28"/>
    <mergeCell ref="R28:S28"/>
    <mergeCell ref="X27:Y27"/>
    <mergeCell ref="Z27:AB27"/>
    <mergeCell ref="AC27:AE27"/>
    <mergeCell ref="AF27:AH27"/>
    <mergeCell ref="AI27:AK27"/>
    <mergeCell ref="AL27:AN27"/>
    <mergeCell ref="AI28:AK28"/>
    <mergeCell ref="AL28:AN28"/>
    <mergeCell ref="AO28:AQ28"/>
    <mergeCell ref="AR28:AT28"/>
    <mergeCell ref="AU28:BP28"/>
    <mergeCell ref="AC28:AE28"/>
    <mergeCell ref="E29:G29"/>
    <mergeCell ref="H29:I29"/>
    <mergeCell ref="J29:K29"/>
    <mergeCell ref="L29:M29"/>
    <mergeCell ref="N29:O29"/>
    <mergeCell ref="T28:U28"/>
    <mergeCell ref="V28:W28"/>
    <mergeCell ref="X28:Y28"/>
    <mergeCell ref="Z28:AB28"/>
    <mergeCell ref="AF28:AH28"/>
    <mergeCell ref="AU29:BP29"/>
    <mergeCell ref="E30:G30"/>
    <mergeCell ref="H30:I30"/>
    <mergeCell ref="J30:K30"/>
    <mergeCell ref="L30:M30"/>
    <mergeCell ref="N30:O30"/>
    <mergeCell ref="P30:Q30"/>
    <mergeCell ref="R30:S30"/>
    <mergeCell ref="T30:U30"/>
    <mergeCell ref="V30:W30"/>
    <mergeCell ref="AC29:AE29"/>
    <mergeCell ref="AF29:AH29"/>
    <mergeCell ref="AI29:AK29"/>
    <mergeCell ref="AL29:AN29"/>
    <mergeCell ref="AO29:AQ29"/>
    <mergeCell ref="AR29:AT29"/>
    <mergeCell ref="P29:Q29"/>
    <mergeCell ref="R29:S29"/>
    <mergeCell ref="T29:U29"/>
    <mergeCell ref="V29:W29"/>
    <mergeCell ref="X29:Y29"/>
    <mergeCell ref="Z29:AB29"/>
    <mergeCell ref="AO30:AQ30"/>
    <mergeCell ref="AR30:AT30"/>
    <mergeCell ref="AU30:BP30"/>
    <mergeCell ref="E31:G31"/>
    <mergeCell ref="H31:I31"/>
    <mergeCell ref="J31:K31"/>
    <mergeCell ref="L31:M31"/>
    <mergeCell ref="N31:O31"/>
    <mergeCell ref="P31:Q31"/>
    <mergeCell ref="R31:S31"/>
    <mergeCell ref="X30:Y30"/>
    <mergeCell ref="Z30:AB30"/>
    <mergeCell ref="AC30:AE30"/>
    <mergeCell ref="AF30:AH30"/>
    <mergeCell ref="AI30:AK30"/>
    <mergeCell ref="AL30:AN30"/>
    <mergeCell ref="AI31:AK31"/>
    <mergeCell ref="AL31:AN31"/>
    <mergeCell ref="AO31:AQ31"/>
    <mergeCell ref="AR31:AT31"/>
    <mergeCell ref="AU31:BP31"/>
    <mergeCell ref="AC31:AE31"/>
    <mergeCell ref="AF31:AH31"/>
    <mergeCell ref="E32:G32"/>
    <mergeCell ref="H32:I32"/>
    <mergeCell ref="J32:K32"/>
    <mergeCell ref="L32:M32"/>
    <mergeCell ref="N32:O32"/>
    <mergeCell ref="T31:U31"/>
    <mergeCell ref="V31:W31"/>
    <mergeCell ref="X31:Y31"/>
    <mergeCell ref="Z31:AB31"/>
    <mergeCell ref="AU32:BP32"/>
    <mergeCell ref="E33:G33"/>
    <mergeCell ref="H33:I33"/>
    <mergeCell ref="J33:K33"/>
    <mergeCell ref="L33:M33"/>
    <mergeCell ref="N33:O33"/>
    <mergeCell ref="P33:Q33"/>
    <mergeCell ref="R33:S33"/>
    <mergeCell ref="T33:U33"/>
    <mergeCell ref="V33:W33"/>
    <mergeCell ref="AC32:AE32"/>
    <mergeCell ref="AF32:AH32"/>
    <mergeCell ref="AI32:AK32"/>
    <mergeCell ref="AL32:AN32"/>
    <mergeCell ref="AO32:AQ32"/>
    <mergeCell ref="AR32:AT32"/>
    <mergeCell ref="P32:Q32"/>
    <mergeCell ref="R32:S32"/>
    <mergeCell ref="T32:U32"/>
    <mergeCell ref="V32:W32"/>
    <mergeCell ref="X32:Y32"/>
    <mergeCell ref="Z32:AB32"/>
    <mergeCell ref="AO33:AQ33"/>
    <mergeCell ref="AR33:AT33"/>
    <mergeCell ref="AU33:BP33"/>
    <mergeCell ref="E34:G34"/>
    <mergeCell ref="H34:I34"/>
    <mergeCell ref="J34:K34"/>
    <mergeCell ref="L34:M34"/>
    <mergeCell ref="N34:O34"/>
    <mergeCell ref="P34:Q34"/>
    <mergeCell ref="R34:S34"/>
    <mergeCell ref="X33:Y33"/>
    <mergeCell ref="Z33:AB33"/>
    <mergeCell ref="AC33:AE33"/>
    <mergeCell ref="AF33:AH33"/>
    <mergeCell ref="AI33:AK33"/>
    <mergeCell ref="AL33:AN33"/>
    <mergeCell ref="AI34:AK34"/>
    <mergeCell ref="AL34:AN34"/>
    <mergeCell ref="AO34:AQ34"/>
    <mergeCell ref="AR34:AT34"/>
    <mergeCell ref="AU34:BP34"/>
    <mergeCell ref="AC34:AE34"/>
    <mergeCell ref="AF34:AH34"/>
    <mergeCell ref="AR36:AT36"/>
    <mergeCell ref="E35:G35"/>
    <mergeCell ref="H35:I35"/>
    <mergeCell ref="J35:K35"/>
    <mergeCell ref="L35:M35"/>
    <mergeCell ref="N35:O35"/>
    <mergeCell ref="T34:U34"/>
    <mergeCell ref="V34:W34"/>
    <mergeCell ref="X34:Y34"/>
    <mergeCell ref="Z34:AB34"/>
    <mergeCell ref="AF37:AH37"/>
    <mergeCell ref="AU35:BP35"/>
    <mergeCell ref="E36:G36"/>
    <mergeCell ref="H36:I36"/>
    <mergeCell ref="J36:K36"/>
    <mergeCell ref="L36:M36"/>
    <mergeCell ref="N36:O36"/>
    <mergeCell ref="P36:Q36"/>
    <mergeCell ref="R36:S36"/>
    <mergeCell ref="T36:U36"/>
    <mergeCell ref="V36:W36"/>
    <mergeCell ref="AC35:AE35"/>
    <mergeCell ref="AF35:AH35"/>
    <mergeCell ref="AI35:AK35"/>
    <mergeCell ref="AL35:AN35"/>
    <mergeCell ref="AO35:AQ35"/>
    <mergeCell ref="AR35:AT35"/>
    <mergeCell ref="P35:Q35"/>
    <mergeCell ref="R35:S35"/>
    <mergeCell ref="T35:U35"/>
    <mergeCell ref="V35:W35"/>
    <mergeCell ref="X35:Y35"/>
    <mergeCell ref="Z35:AB35"/>
    <mergeCell ref="AO36:AQ36"/>
    <mergeCell ref="T37:U37"/>
    <mergeCell ref="V37:W37"/>
    <mergeCell ref="X37:Y37"/>
    <mergeCell ref="Z37:AB37"/>
    <mergeCell ref="AU36:BP36"/>
    <mergeCell ref="E37:G37"/>
    <mergeCell ref="H37:I37"/>
    <mergeCell ref="J37:K37"/>
    <mergeCell ref="L37:M37"/>
    <mergeCell ref="N37:O37"/>
    <mergeCell ref="P37:Q37"/>
    <mergeCell ref="R37:S37"/>
    <mergeCell ref="X36:Y36"/>
    <mergeCell ref="Z36:AB36"/>
    <mergeCell ref="AC36:AE36"/>
    <mergeCell ref="AF36:AH36"/>
    <mergeCell ref="AI36:AK36"/>
    <mergeCell ref="AL36:AN36"/>
    <mergeCell ref="AI37:AK37"/>
    <mergeCell ref="AL37:AN37"/>
    <mergeCell ref="AO37:AQ37"/>
    <mergeCell ref="AR37:AT37"/>
    <mergeCell ref="AU37:BP37"/>
    <mergeCell ref="AC37:AE37"/>
    <mergeCell ref="BG38:BG41"/>
    <mergeCell ref="BH38:BO40"/>
    <mergeCell ref="E39:G41"/>
    <mergeCell ref="AU39:AU41"/>
    <mergeCell ref="AW41:BD41"/>
    <mergeCell ref="BH41:BO41"/>
    <mergeCell ref="AF38:AH41"/>
    <mergeCell ref="AI38:AK41"/>
    <mergeCell ref="AL38:AN41"/>
    <mergeCell ref="AO38:AQ41"/>
    <mergeCell ref="AR38:AT41"/>
    <mergeCell ref="AV38:BF40"/>
    <mergeCell ref="R38:S41"/>
    <mergeCell ref="T38:U41"/>
    <mergeCell ref="V38:W41"/>
    <mergeCell ref="X38:Y41"/>
    <mergeCell ref="Z38:AB41"/>
    <mergeCell ref="AC38:AE41"/>
    <mergeCell ref="H38:I41"/>
    <mergeCell ref="J38:K41"/>
    <mergeCell ref="L38:M41"/>
    <mergeCell ref="N38:O41"/>
    <mergeCell ref="P38:Q41"/>
    <mergeCell ref="F43:AW44"/>
    <mergeCell ref="AZ43:BP43"/>
    <mergeCell ref="AZ44:BP55"/>
    <mergeCell ref="AA45:AW45"/>
    <mergeCell ref="H46:N46"/>
    <mergeCell ref="O46:R46"/>
    <mergeCell ref="S46:W46"/>
    <mergeCell ref="Y46:AD46"/>
    <mergeCell ref="AE46:AW46"/>
    <mergeCell ref="F47:K47"/>
    <mergeCell ref="L47:AD47"/>
    <mergeCell ref="AI47:AK47"/>
    <mergeCell ref="AN47:AP47"/>
    <mergeCell ref="AT47:AV47"/>
    <mergeCell ref="F48:I48"/>
    <mergeCell ref="L48:AD48"/>
    <mergeCell ref="AI48:AK48"/>
    <mergeCell ref="AN48:AP48"/>
    <mergeCell ref="AT48:AV48"/>
    <mergeCell ref="F49:J49"/>
    <mergeCell ref="L49:AD49"/>
    <mergeCell ref="AI49:AK49"/>
    <mergeCell ref="AN49:AP49"/>
    <mergeCell ref="AT49:AV49"/>
    <mergeCell ref="F50:J50"/>
    <mergeCell ref="L50:AD50"/>
    <mergeCell ref="AE50:AG50"/>
    <mergeCell ref="AI50:AK50"/>
    <mergeCell ref="AN50:AP50"/>
    <mergeCell ref="AT50:AV50"/>
    <mergeCell ref="F51:J51"/>
    <mergeCell ref="L51:AD51"/>
    <mergeCell ref="AE51:AG51"/>
    <mergeCell ref="AI51:AK51"/>
    <mergeCell ref="AL51:AM51"/>
    <mergeCell ref="AN51:AP51"/>
    <mergeCell ref="AQ51:AS51"/>
    <mergeCell ref="AT51:AV51"/>
    <mergeCell ref="F54:Y55"/>
    <mergeCell ref="AE54:AW55"/>
    <mergeCell ref="F56:Y56"/>
    <mergeCell ref="AW51:AX51"/>
    <mergeCell ref="F52:Y52"/>
    <mergeCell ref="AG52:AT52"/>
    <mergeCell ref="F53:Y53"/>
    <mergeCell ref="AE53:AK53"/>
    <mergeCell ref="AM53:AW53"/>
  </mergeCells>
  <conditionalFormatting sqref="H13:I37">
    <cfRule type="expression" dxfId="10" priority="5" stopIfTrue="1">
      <formula>AND(H13=0)</formula>
    </cfRule>
  </conditionalFormatting>
  <conditionalFormatting sqref="AF13:AH37">
    <cfRule type="expression" dxfId="8" priority="9" stopIfTrue="1">
      <formula>AND(H13=0)</formula>
    </cfRule>
  </conditionalFormatting>
  <conditionalFormatting sqref="AI13:AK37">
    <cfRule type="expression" dxfId="7" priority="8" stopIfTrue="1">
      <formula>AND(H13=0)</formula>
    </cfRule>
  </conditionalFormatting>
  <conditionalFormatting sqref="AL13:AN37">
    <cfRule type="expression" dxfId="5" priority="7" stopIfTrue="1">
      <formula>AND(H13=0)</formula>
    </cfRule>
  </conditionalFormatting>
  <conditionalFormatting sqref="AO13:AQ37">
    <cfRule type="expression" dxfId="2" priority="4" stopIfTrue="1">
      <formula>AND(H13=0)</formula>
    </cfRule>
  </conditionalFormatting>
  <conditionalFormatting sqref="AR13:AT37">
    <cfRule type="expression" dxfId="1" priority="6" stopIfTrue="1">
      <formula>AND(H13=0)</formula>
    </cfRule>
  </conditionalFormatting>
  <printOptions horizontalCentered="1" verticalCentered="1"/>
  <pageMargins left="0.6692913385826772" right="0.19685039370078741" top="0.19685039370078741" bottom="0.19685039370078741" header="0" footer="0"/>
  <pageSetup paperSize="9" scale="85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7E8D0FFE-8D88-40A4-B6D2-3A0F437662D1}">
            <xm:f>AND('FICHA 101 (PG 1)'!$BG$47=TRUE)</xm:f>
            <x14:dxf>
              <font>
                <color theme="0"/>
              </font>
            </x14:dxf>
          </x14:cfRule>
          <xm:sqref>L50:AD50</xm:sqref>
        </x14:conditionalFormatting>
        <x14:conditionalFormatting xmlns:xm="http://schemas.microsoft.com/office/excel/2006/main">
          <x14:cfRule type="expression" priority="3" id="{FA6E75ED-9B81-4A25-8D28-65C9060ED6A0}">
            <xm:f>AND('FICHA 101 (PG 1)'!$BG$47=TRUE)</xm:f>
            <x14:dxf>
              <font>
                <color theme="0"/>
              </font>
            </x14:dxf>
          </x14:cfRule>
          <xm:sqref>AI50:AK50</xm:sqref>
        </x14:conditionalFormatting>
        <x14:conditionalFormatting xmlns:xm="http://schemas.microsoft.com/office/excel/2006/main">
          <x14:cfRule type="expression" priority="2" id="{01AFF9F5-D595-4A88-9543-1C06E19B3418}">
            <xm:f>AND('FICHA 101 (PG 1)'!$BG$47=TRUE)</xm:f>
            <x14:dxf>
              <font>
                <color theme="0"/>
              </font>
            </x14:dxf>
          </x14:cfRule>
          <xm:sqref>AN50:AP50</xm:sqref>
        </x14:conditionalFormatting>
        <x14:conditionalFormatting xmlns:xm="http://schemas.microsoft.com/office/excel/2006/main">
          <x14:cfRule type="expression" priority="10" id="{D961A15D-782C-4F35-A92C-B217BD68AD37}">
            <xm:f>AND('FICHA 101 (PG 1)'!$BG$47=TRUE)</xm:f>
            <x14:dxf>
              <font>
                <color theme="0" tint="-0.14996795556505021"/>
              </font>
            </x14:dxf>
          </x14:cfRule>
          <xm:sqref>AO12:AQ41</xm:sqref>
        </x14:conditionalFormatting>
        <x14:conditionalFormatting xmlns:xm="http://schemas.microsoft.com/office/excel/2006/main">
          <x14:cfRule type="expression" priority="1" id="{0DF2A245-339E-4DA4-91E4-72EB6385BB65}">
            <xm:f>AND('FICHA 101 (PG 1)'!$BG$47=TRUE)</xm:f>
            <x14:dxf>
              <font>
                <color theme="0"/>
              </font>
            </x14:dxf>
          </x14:cfRule>
          <xm:sqref>AT50:AV50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FICHA 101 (PG 1)</vt:lpstr>
      <vt:lpstr>FICHA 101 VERSO (PG 2)</vt:lpstr>
      <vt:lpstr>FICHA 101 (PG 3)</vt:lpstr>
      <vt:lpstr>FICHA 101 VERSO (PG 4)</vt:lpstr>
      <vt:lpstr>FICHA 101 (PG 5)</vt:lpstr>
      <vt:lpstr>FICHA 101 VERSO (PG 6)</vt:lpstr>
      <vt:lpstr>FICHA 101 (PG 7)</vt:lpstr>
      <vt:lpstr>FICHA 101 VERSO (PG 8)</vt:lpstr>
      <vt:lpstr>'FICHA 101 (PG 1)'!Area_de_impressao</vt:lpstr>
      <vt:lpstr>'FICHA 101 (PG 3)'!Area_de_impressao</vt:lpstr>
      <vt:lpstr>'FICHA 101 (PG 5)'!Area_de_impressao</vt:lpstr>
      <vt:lpstr>'FICHA 101 (PG 7)'!Area_de_impressao</vt:lpstr>
      <vt:lpstr>'FICHA 101 VERSO (PG 2)'!Area_de_impressao</vt:lpstr>
      <vt:lpstr>'FICHA 101 VERSO (PG 4)'!Area_de_impressao</vt:lpstr>
      <vt:lpstr>'FICHA 101 VERSO (PG 6)'!Area_de_impressao</vt:lpstr>
      <vt:lpstr>'FICHA 101 VERSO (PG 8)'!Area_de_impressao</vt:lpstr>
    </vt:vector>
  </TitlesOfParts>
  <Company>DER-CENTRO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101 AUTOMATICA</dc:title>
  <dc:subject>CONTAGEM DE TEMPO</dc:subject>
  <dc:creator>José V. da Silva</dc:creator>
  <cp:lastModifiedBy>Edison Francisco De Sousa</cp:lastModifiedBy>
  <cp:lastPrinted>2024-09-09T13:24:11Z</cp:lastPrinted>
  <dcterms:created xsi:type="dcterms:W3CDTF">2001-04-25T19:49:04Z</dcterms:created>
  <dcterms:modified xsi:type="dcterms:W3CDTF">2025-09-09T12:17:58Z</dcterms:modified>
</cp:coreProperties>
</file>