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letrabalho 2020\Ensino Médio e BNCC\2021\IMPLEMENTAÇÃO\Julho\"/>
    </mc:Choice>
  </mc:AlternateContent>
  <xr:revisionPtr revIDLastSave="0" documentId="13_ncr:1_{DD4CD22C-039D-48DE-8243-FAC49F9DACE4}" xr6:coauthVersionLast="45" xr6:coauthVersionMax="45" xr10:uidLastSave="{00000000-0000-0000-0000-000000000000}"/>
  <bookViews>
    <workbookView xWindow="-120" yWindow="-120" windowWidth="19440" windowHeight="15000" activeTab="1" xr2:uid="{5F7DC6F7-F7B2-4EFD-9263-CD990F3D1884}"/>
  </bookViews>
  <sheets>
    <sheet name="Apresentação" sheetId="6" r:id="rId1"/>
    <sheet name="Calculadora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A16" i="7"/>
  <c r="A17" i="7" s="1"/>
  <c r="F4" i="7"/>
  <c r="F19" i="7" s="1"/>
  <c r="J7" i="7"/>
  <c r="F10" i="7"/>
  <c r="F25" i="7" s="1"/>
  <c r="E8" i="7"/>
  <c r="E27" i="7"/>
  <c r="E29" i="7"/>
  <c r="E14" i="7"/>
  <c r="E11" i="7"/>
  <c r="E22" i="7"/>
  <c r="E18" i="7"/>
  <c r="H20" i="7"/>
  <c r="E7" i="7"/>
  <c r="E3" i="7"/>
  <c r="L29" i="7"/>
  <c r="H29" i="7" s="1"/>
  <c r="K29" i="7"/>
  <c r="J29" i="7"/>
  <c r="L28" i="7"/>
  <c r="H28" i="7" s="1"/>
  <c r="K28" i="7"/>
  <c r="J28" i="7"/>
  <c r="E28" i="7"/>
  <c r="L27" i="7"/>
  <c r="H27" i="7" s="1"/>
  <c r="K27" i="7"/>
  <c r="J27" i="7"/>
  <c r="L26" i="7"/>
  <c r="H26" i="7" s="1"/>
  <c r="K26" i="7"/>
  <c r="J26" i="7"/>
  <c r="E26" i="7"/>
  <c r="L25" i="7"/>
  <c r="H25" i="7" s="1"/>
  <c r="K25" i="7"/>
  <c r="J25" i="7"/>
  <c r="E25" i="7"/>
  <c r="L24" i="7"/>
  <c r="H24" i="7" s="1"/>
  <c r="K24" i="7"/>
  <c r="J24" i="7"/>
  <c r="E24" i="7"/>
  <c r="L23" i="7"/>
  <c r="H23" i="7" s="1"/>
  <c r="K23" i="7"/>
  <c r="J23" i="7"/>
  <c r="E23" i="7"/>
  <c r="L22" i="7"/>
  <c r="H22" i="7" s="1"/>
  <c r="K22" i="7"/>
  <c r="J22" i="7"/>
  <c r="L21" i="7"/>
  <c r="H21" i="7" s="1"/>
  <c r="K21" i="7"/>
  <c r="J21" i="7"/>
  <c r="E21" i="7"/>
  <c r="L20" i="7"/>
  <c r="K20" i="7"/>
  <c r="J20" i="7"/>
  <c r="E20" i="7"/>
  <c r="L19" i="7"/>
  <c r="H19" i="7" s="1"/>
  <c r="K19" i="7"/>
  <c r="J19" i="7"/>
  <c r="E19" i="7"/>
  <c r="L18" i="7"/>
  <c r="H18" i="7" s="1"/>
  <c r="K18" i="7"/>
  <c r="J18" i="7"/>
  <c r="L14" i="7"/>
  <c r="H14" i="7" s="1"/>
  <c r="K14" i="7"/>
  <c r="J14" i="7"/>
  <c r="F14" i="7"/>
  <c r="L13" i="7"/>
  <c r="H13" i="7" s="1"/>
  <c r="K13" i="7"/>
  <c r="J13" i="7"/>
  <c r="F13" i="7"/>
  <c r="E13" i="7"/>
  <c r="L12" i="7"/>
  <c r="K12" i="7"/>
  <c r="J12" i="7"/>
  <c r="F12" i="7"/>
  <c r="F27" i="7" s="1"/>
  <c r="E12" i="7"/>
  <c r="L11" i="7"/>
  <c r="H11" i="7" s="1"/>
  <c r="K11" i="7"/>
  <c r="J11" i="7"/>
  <c r="F11" i="7"/>
  <c r="L10" i="7"/>
  <c r="H10" i="7" s="1"/>
  <c r="K10" i="7"/>
  <c r="J10" i="7"/>
  <c r="E10" i="7"/>
  <c r="L9" i="7"/>
  <c r="H9" i="7" s="1"/>
  <c r="K9" i="7"/>
  <c r="J9" i="7"/>
  <c r="F9" i="7"/>
  <c r="F24" i="7" s="1"/>
  <c r="G24" i="7" s="1"/>
  <c r="E9" i="7"/>
  <c r="L8" i="7"/>
  <c r="H8" i="7" s="1"/>
  <c r="K8" i="7"/>
  <c r="J8" i="7"/>
  <c r="F8" i="7"/>
  <c r="G8" i="7" s="1"/>
  <c r="L7" i="7"/>
  <c r="H7" i="7" s="1"/>
  <c r="K7" i="7"/>
  <c r="F7" i="7"/>
  <c r="F22" i="7" s="1"/>
  <c r="L6" i="7"/>
  <c r="H6" i="7" s="1"/>
  <c r="K6" i="7"/>
  <c r="J6" i="7"/>
  <c r="F6" i="7"/>
  <c r="E6" i="7"/>
  <c r="L5" i="7"/>
  <c r="H5" i="7" s="1"/>
  <c r="K5" i="7"/>
  <c r="J5" i="7"/>
  <c r="F5" i="7"/>
  <c r="E5" i="7"/>
  <c r="L4" i="7"/>
  <c r="H4" i="7" s="1"/>
  <c r="K4" i="7"/>
  <c r="J4" i="7"/>
  <c r="E4" i="7"/>
  <c r="L3" i="7"/>
  <c r="K3" i="7"/>
  <c r="J3" i="7"/>
  <c r="F3" i="7"/>
  <c r="F18" i="7" s="1"/>
  <c r="G19" i="7" l="1"/>
  <c r="H3" i="7"/>
  <c r="G6" i="7"/>
  <c r="G13" i="7"/>
  <c r="G5" i="7"/>
  <c r="G25" i="7"/>
  <c r="G11" i="7"/>
  <c r="G4" i="7"/>
  <c r="G10" i="7"/>
  <c r="G12" i="7"/>
  <c r="G7" i="7"/>
  <c r="F26" i="7"/>
  <c r="G26" i="7" s="1"/>
  <c r="G9" i="7"/>
  <c r="F23" i="7"/>
  <c r="G23" i="7" s="1"/>
  <c r="G27" i="7"/>
  <c r="G14" i="7"/>
  <c r="G22" i="7"/>
  <c r="G18" i="7"/>
  <c r="G3" i="7"/>
  <c r="F21" i="7"/>
  <c r="G21" i="7" s="1"/>
  <c r="F29" i="7"/>
  <c r="G29" i="7" s="1"/>
  <c r="F20" i="7"/>
  <c r="G20" i="7" s="1"/>
  <c r="F28" i="7"/>
  <c r="G28" i="7" s="1"/>
  <c r="C133" i="6"/>
  <c r="C132" i="6"/>
  <c r="C131" i="6"/>
  <c r="C130" i="6"/>
  <c r="C129" i="6"/>
  <c r="C128" i="6"/>
  <c r="C127" i="6"/>
  <c r="C126" i="6"/>
  <c r="C125" i="6"/>
  <c r="C124" i="6"/>
  <c r="C123" i="6"/>
  <c r="C122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50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2" i="6"/>
</calcChain>
</file>

<file path=xl/sharedStrings.xml><?xml version="1.0" encoding="utf-8"?>
<sst xmlns="http://schemas.openxmlformats.org/spreadsheetml/2006/main" count="330" uniqueCount="46">
  <si>
    <t>Língua Portuguesa</t>
  </si>
  <si>
    <t>Arte</t>
  </si>
  <si>
    <t>Educação Física</t>
  </si>
  <si>
    <t>Língua Inglesa</t>
  </si>
  <si>
    <t>Matemática</t>
  </si>
  <si>
    <t>Biologia</t>
  </si>
  <si>
    <t>Física</t>
  </si>
  <si>
    <t>Química</t>
  </si>
  <si>
    <t>Filosofia</t>
  </si>
  <si>
    <t>Geografia</t>
  </si>
  <si>
    <t>História</t>
  </si>
  <si>
    <t>Sociologia</t>
  </si>
  <si>
    <t>número de turmas</t>
  </si>
  <si>
    <t>LGG</t>
  </si>
  <si>
    <t>MAT</t>
  </si>
  <si>
    <t>CNT</t>
  </si>
  <si>
    <t>CHS</t>
  </si>
  <si>
    <t>LGG+MAT</t>
  </si>
  <si>
    <t>LGG+CNT</t>
  </si>
  <si>
    <t>LGG+CHS</t>
  </si>
  <si>
    <t>MAT+CNT</t>
  </si>
  <si>
    <t>MAT+CHS</t>
  </si>
  <si>
    <t>CNT+CHS</t>
  </si>
  <si>
    <t>Total de aulas - currículo antigo</t>
  </si>
  <si>
    <t>Total de aulas - currículo novo</t>
  </si>
  <si>
    <t>IF</t>
  </si>
  <si>
    <t>Componente</t>
  </si>
  <si>
    <t>Código</t>
  </si>
  <si>
    <t>1ª</t>
  </si>
  <si>
    <t>2ª</t>
  </si>
  <si>
    <t>3ª</t>
  </si>
  <si>
    <t>Saldo</t>
  </si>
  <si>
    <t>Novotec Integrado</t>
  </si>
  <si>
    <t>Novotec</t>
  </si>
  <si>
    <t>Expansão diurno</t>
  </si>
  <si>
    <t>Expansão noturno</t>
  </si>
  <si>
    <t>Inova - diurno</t>
  </si>
  <si>
    <t>Aulas adicionais</t>
  </si>
  <si>
    <t>Aulas por habilitação prioritária</t>
  </si>
  <si>
    <t>Turno</t>
  </si>
  <si>
    <t>Diurno</t>
  </si>
  <si>
    <t>Noturno</t>
  </si>
  <si>
    <t>Total de turmas de itinerários</t>
  </si>
  <si>
    <t>Cenário 2022 - itinerários apenas na 2ª série</t>
  </si>
  <si>
    <t>Cenário 2023 - itinerários na 2ª e na 3ª série</t>
  </si>
  <si>
    <t>Prezado/a Diretor/a, essa calculadora foi construída para te ajudar a refletir sobre quais itinerários a sua escola poderá ofertar. 
Para isso, você poderá simular alguns cenários de implementação para turmas do diurno regular e do noturno, seguindo 5 passos:
 (1) informe o número de turmas previstas para 2ª série em 2022 na célula B2; 
(2) distribua o total de turmas que cada itinerário terá nas células B3 a B13;
(3) confira se o total de turmas para itinerário, célula A16, bate com o total de turmas da escola, célula B2;
(4) selecione o turno (diurno ou noturno) da simulação na célula B15; 
(5) analise os resultados de saldo de aulas por componente nas colunas G e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</si>
</sst>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2" borderId="0" xfId="1" applyFill="1" applyAlignment="1">
      <alignment horizontal="center"/>
    </xf>
    <xf numFmtId="0" fontId="1" fillId="2" borderId="0" xfId="1" applyFill="1" applyAlignment="1">
      <alignment horizontal="center" vertical="center"/>
    </xf>
    <xf numFmtId="0" fontId="1" fillId="3" borderId="0" xfId="1" applyFill="1" applyAlignment="1">
      <alignment horizontal="center"/>
    </xf>
    <xf numFmtId="0" fontId="1" fillId="3" borderId="0" xfId="1" applyFill="1" applyAlignment="1">
      <alignment horizontal="center" vertical="center"/>
    </xf>
    <xf numFmtId="0" fontId="1" fillId="4" borderId="0" xfId="1" applyFill="1" applyAlignment="1">
      <alignment horizontal="center"/>
    </xf>
    <xf numFmtId="0" fontId="1" fillId="4" borderId="0" xfId="1" applyFill="1" applyAlignment="1">
      <alignment horizontal="center" vertical="center"/>
    </xf>
    <xf numFmtId="0" fontId="1" fillId="5" borderId="0" xfId="1" applyFill="1" applyAlignment="1">
      <alignment horizontal="center"/>
    </xf>
    <xf numFmtId="0" fontId="1" fillId="5" borderId="0" xfId="1" applyFill="1" applyAlignment="1">
      <alignment horizontal="center" vertical="center"/>
    </xf>
    <xf numFmtId="0" fontId="2" fillId="0" borderId="0" xfId="0" applyFont="1"/>
    <xf numFmtId="0" fontId="2" fillId="0" borderId="0" xfId="0" applyFont="1" applyProtection="1">
      <protection locked="0"/>
    </xf>
    <xf numFmtId="0" fontId="2" fillId="8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3" fillId="2" borderId="0" xfId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center"/>
    </xf>
    <xf numFmtId="0" fontId="3" fillId="4" borderId="0" xfId="1" applyFont="1" applyFill="1" applyAlignment="1" applyProtection="1">
      <alignment horizontal="center"/>
    </xf>
    <xf numFmtId="0" fontId="3" fillId="5" borderId="0" xfId="1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6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 xr:uid="{029B85EF-BB69-4E9A-B0F1-1D4CEB24DB11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4CFF-225E-4254-B276-F81F429B5A1F}">
  <dimension ref="A1:T133"/>
  <sheetViews>
    <sheetView topLeftCell="J1" workbookViewId="0">
      <selection activeCell="K2" sqref="K2:T22"/>
    </sheetView>
  </sheetViews>
  <sheetFormatPr defaultColWidth="8.85546875" defaultRowHeight="15" x14ac:dyDescent="0.25"/>
  <cols>
    <col min="1" max="1" width="8.28515625" hidden="1" customWidth="1"/>
    <col min="2" max="2" width="17.28515625" hidden="1" customWidth="1"/>
    <col min="3" max="3" width="26.140625" hidden="1" customWidth="1"/>
    <col min="4" max="5" width="2.85546875" hidden="1" customWidth="1"/>
    <col min="6" max="6" width="3" hidden="1" customWidth="1"/>
    <col min="7" max="9" width="0" hidden="1" customWidth="1"/>
    <col min="10" max="10" width="3.42578125" customWidth="1"/>
  </cols>
  <sheetData>
    <row r="1" spans="1:20" ht="15.75" thickBot="1" x14ac:dyDescent="0.3">
      <c r="A1" s="9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</row>
    <row r="2" spans="1:20" ht="15" customHeight="1" x14ac:dyDescent="0.25">
      <c r="A2" s="9" t="s">
        <v>13</v>
      </c>
      <c r="B2" s="1" t="s">
        <v>0</v>
      </c>
      <c r="C2" s="1" t="str">
        <f>CONCATENATE(A2,B2)</f>
        <v>LGGLíngua Portuguesa</v>
      </c>
      <c r="D2" s="2">
        <v>5</v>
      </c>
      <c r="E2" s="2">
        <v>5</v>
      </c>
      <c r="F2" s="2">
        <v>10</v>
      </c>
      <c r="I2" t="s">
        <v>40</v>
      </c>
      <c r="K2" s="23" t="s">
        <v>45</v>
      </c>
      <c r="L2" s="24"/>
      <c r="M2" s="24"/>
      <c r="N2" s="24"/>
      <c r="O2" s="24"/>
      <c r="P2" s="24"/>
      <c r="Q2" s="24"/>
      <c r="R2" s="24"/>
      <c r="S2" s="24"/>
      <c r="T2" s="25"/>
    </row>
    <row r="3" spans="1:20" ht="15" customHeight="1" x14ac:dyDescent="0.25">
      <c r="A3" s="9" t="s">
        <v>13</v>
      </c>
      <c r="B3" s="1" t="s">
        <v>1</v>
      </c>
      <c r="C3" s="1" t="str">
        <f t="shared" ref="C3:C66" si="0">CONCATENATE(A3,B3)</f>
        <v>LGGArte</v>
      </c>
      <c r="D3" s="2">
        <v>2</v>
      </c>
      <c r="E3" s="2">
        <v>3</v>
      </c>
      <c r="F3" s="2">
        <v>6</v>
      </c>
      <c r="I3" t="s">
        <v>41</v>
      </c>
      <c r="K3" s="26"/>
      <c r="L3" s="27"/>
      <c r="M3" s="27"/>
      <c r="N3" s="27"/>
      <c r="O3" s="27"/>
      <c r="P3" s="27"/>
      <c r="Q3" s="27"/>
      <c r="R3" s="27"/>
      <c r="S3" s="27"/>
      <c r="T3" s="28"/>
    </row>
    <row r="4" spans="1:20" ht="15" customHeight="1" x14ac:dyDescent="0.25">
      <c r="A4" s="9" t="s">
        <v>13</v>
      </c>
      <c r="B4" s="1" t="s">
        <v>2</v>
      </c>
      <c r="C4" s="1" t="str">
        <f t="shared" si="0"/>
        <v>LGGEducação Física</v>
      </c>
      <c r="D4" s="2">
        <v>2</v>
      </c>
      <c r="E4" s="2">
        <v>4</v>
      </c>
      <c r="F4" s="2">
        <v>6</v>
      </c>
      <c r="K4" s="26"/>
      <c r="L4" s="27"/>
      <c r="M4" s="27"/>
      <c r="N4" s="27"/>
      <c r="O4" s="27"/>
      <c r="P4" s="27"/>
      <c r="Q4" s="27"/>
      <c r="R4" s="27"/>
      <c r="S4" s="27"/>
      <c r="T4" s="28"/>
    </row>
    <row r="5" spans="1:20" ht="15" customHeight="1" x14ac:dyDescent="0.25">
      <c r="A5" s="9" t="s">
        <v>13</v>
      </c>
      <c r="B5" s="1" t="s">
        <v>3</v>
      </c>
      <c r="C5" s="1" t="str">
        <f t="shared" si="0"/>
        <v>LGGLíngua Inglesa</v>
      </c>
      <c r="D5" s="2">
        <v>2</v>
      </c>
      <c r="E5" s="2">
        <v>4</v>
      </c>
      <c r="F5" s="2">
        <v>6</v>
      </c>
      <c r="K5" s="26"/>
      <c r="L5" s="27"/>
      <c r="M5" s="27"/>
      <c r="N5" s="27"/>
      <c r="O5" s="27"/>
      <c r="P5" s="27"/>
      <c r="Q5" s="27"/>
      <c r="R5" s="27"/>
      <c r="S5" s="27"/>
      <c r="T5" s="28"/>
    </row>
    <row r="6" spans="1:20" ht="15" customHeight="1" x14ac:dyDescent="0.25">
      <c r="A6" s="9" t="s">
        <v>13</v>
      </c>
      <c r="B6" s="3" t="s">
        <v>4</v>
      </c>
      <c r="C6" s="3" t="str">
        <f t="shared" si="0"/>
        <v>LGGMatemática</v>
      </c>
      <c r="D6" s="4">
        <v>5</v>
      </c>
      <c r="E6" s="4">
        <v>3</v>
      </c>
      <c r="F6" s="4">
        <v>2</v>
      </c>
      <c r="K6" s="26"/>
      <c r="L6" s="27"/>
      <c r="M6" s="27"/>
      <c r="N6" s="27"/>
      <c r="O6" s="27"/>
      <c r="P6" s="27"/>
      <c r="Q6" s="27"/>
      <c r="R6" s="27"/>
      <c r="S6" s="27"/>
      <c r="T6" s="28"/>
    </row>
    <row r="7" spans="1:20" ht="15" customHeight="1" x14ac:dyDescent="0.25">
      <c r="A7" s="9" t="s">
        <v>13</v>
      </c>
      <c r="B7" s="5" t="s">
        <v>5</v>
      </c>
      <c r="C7" s="5" t="str">
        <f t="shared" si="0"/>
        <v>LGGBiologia</v>
      </c>
      <c r="D7" s="6">
        <v>2</v>
      </c>
      <c r="E7" s="6">
        <v>2</v>
      </c>
      <c r="F7" s="6">
        <v>0</v>
      </c>
      <c r="K7" s="26"/>
      <c r="L7" s="27"/>
      <c r="M7" s="27"/>
      <c r="N7" s="27"/>
      <c r="O7" s="27"/>
      <c r="P7" s="27"/>
      <c r="Q7" s="27"/>
      <c r="R7" s="27"/>
      <c r="S7" s="27"/>
      <c r="T7" s="28"/>
    </row>
    <row r="8" spans="1:20" ht="15" customHeight="1" x14ac:dyDescent="0.25">
      <c r="A8" s="9" t="s">
        <v>13</v>
      </c>
      <c r="B8" s="5" t="s">
        <v>6</v>
      </c>
      <c r="C8" s="5" t="str">
        <f t="shared" si="0"/>
        <v>LGGFísica</v>
      </c>
      <c r="D8" s="6">
        <v>2</v>
      </c>
      <c r="E8" s="6">
        <v>2</v>
      </c>
      <c r="F8" s="6">
        <v>0</v>
      </c>
      <c r="K8" s="26"/>
      <c r="L8" s="27"/>
      <c r="M8" s="27"/>
      <c r="N8" s="27"/>
      <c r="O8" s="27"/>
      <c r="P8" s="27"/>
      <c r="Q8" s="27"/>
      <c r="R8" s="27"/>
      <c r="S8" s="27"/>
      <c r="T8" s="28"/>
    </row>
    <row r="9" spans="1:20" ht="15" customHeight="1" x14ac:dyDescent="0.25">
      <c r="A9" s="9" t="s">
        <v>13</v>
      </c>
      <c r="B9" s="5" t="s">
        <v>7</v>
      </c>
      <c r="C9" s="5" t="str">
        <f t="shared" si="0"/>
        <v>LGGQuímica</v>
      </c>
      <c r="D9" s="6">
        <v>2</v>
      </c>
      <c r="E9" s="6">
        <v>2</v>
      </c>
      <c r="F9" s="6">
        <v>0</v>
      </c>
      <c r="K9" s="26"/>
      <c r="L9" s="27"/>
      <c r="M9" s="27"/>
      <c r="N9" s="27"/>
      <c r="O9" s="27"/>
      <c r="P9" s="27"/>
      <c r="Q9" s="27"/>
      <c r="R9" s="27"/>
      <c r="S9" s="27"/>
      <c r="T9" s="28"/>
    </row>
    <row r="10" spans="1:20" ht="15" customHeight="1" x14ac:dyDescent="0.25">
      <c r="A10" s="9" t="s">
        <v>13</v>
      </c>
      <c r="B10" s="7" t="s">
        <v>8</v>
      </c>
      <c r="C10" s="7" t="str">
        <f t="shared" si="0"/>
        <v>LGGFilosofia</v>
      </c>
      <c r="D10" s="8">
        <v>2</v>
      </c>
      <c r="E10" s="8">
        <v>2</v>
      </c>
      <c r="F10" s="8">
        <v>0</v>
      </c>
      <c r="K10" s="26"/>
      <c r="L10" s="27"/>
      <c r="M10" s="27"/>
      <c r="N10" s="27"/>
      <c r="O10" s="27"/>
      <c r="P10" s="27"/>
      <c r="Q10" s="27"/>
      <c r="R10" s="27"/>
      <c r="S10" s="27"/>
      <c r="T10" s="28"/>
    </row>
    <row r="11" spans="1:20" ht="15" customHeight="1" x14ac:dyDescent="0.25">
      <c r="A11" s="9" t="s">
        <v>13</v>
      </c>
      <c r="B11" s="7" t="s">
        <v>9</v>
      </c>
      <c r="C11" s="7" t="str">
        <f t="shared" si="0"/>
        <v>LGGGeografia</v>
      </c>
      <c r="D11" s="8">
        <v>2</v>
      </c>
      <c r="E11" s="8">
        <v>2</v>
      </c>
      <c r="F11" s="8">
        <v>0</v>
      </c>
      <c r="K11" s="26"/>
      <c r="L11" s="27"/>
      <c r="M11" s="27"/>
      <c r="N11" s="27"/>
      <c r="O11" s="27"/>
      <c r="P11" s="27"/>
      <c r="Q11" s="27"/>
      <c r="R11" s="27"/>
      <c r="S11" s="27"/>
      <c r="T11" s="28"/>
    </row>
    <row r="12" spans="1:20" ht="15" customHeight="1" x14ac:dyDescent="0.25">
      <c r="A12" s="9" t="s">
        <v>13</v>
      </c>
      <c r="B12" s="7" t="s">
        <v>10</v>
      </c>
      <c r="C12" s="7" t="str">
        <f t="shared" si="0"/>
        <v>LGGHistória</v>
      </c>
      <c r="D12" s="8">
        <v>2</v>
      </c>
      <c r="E12" s="8">
        <v>2</v>
      </c>
      <c r="F12" s="8">
        <v>0</v>
      </c>
      <c r="K12" s="26"/>
      <c r="L12" s="27"/>
      <c r="M12" s="27"/>
      <c r="N12" s="27"/>
      <c r="O12" s="27"/>
      <c r="P12" s="27"/>
      <c r="Q12" s="27"/>
      <c r="R12" s="27"/>
      <c r="S12" s="27"/>
      <c r="T12" s="28"/>
    </row>
    <row r="13" spans="1:20" ht="15" customHeight="1" x14ac:dyDescent="0.25">
      <c r="A13" s="9" t="s">
        <v>13</v>
      </c>
      <c r="B13" s="7" t="s">
        <v>11</v>
      </c>
      <c r="C13" s="7" t="str">
        <f t="shared" si="0"/>
        <v>LGGSociologia</v>
      </c>
      <c r="D13" s="8">
        <v>2</v>
      </c>
      <c r="E13" s="8">
        <v>2</v>
      </c>
      <c r="F13" s="8">
        <v>0</v>
      </c>
      <c r="K13" s="26"/>
      <c r="L13" s="27"/>
      <c r="M13" s="27"/>
      <c r="N13" s="27"/>
      <c r="O13" s="27"/>
      <c r="P13" s="27"/>
      <c r="Q13" s="27"/>
      <c r="R13" s="27"/>
      <c r="S13" s="27"/>
      <c r="T13" s="28"/>
    </row>
    <row r="14" spans="1:20" ht="15" customHeight="1" x14ac:dyDescent="0.25">
      <c r="A14" s="9" t="s">
        <v>14</v>
      </c>
      <c r="B14" s="1" t="s">
        <v>0</v>
      </c>
      <c r="C14" s="1" t="str">
        <f t="shared" si="0"/>
        <v>MATLíngua Portuguesa</v>
      </c>
      <c r="D14" s="2">
        <v>5</v>
      </c>
      <c r="E14" s="2">
        <v>3</v>
      </c>
      <c r="F14" s="2">
        <v>2</v>
      </c>
      <c r="K14" s="26"/>
      <c r="L14" s="27"/>
      <c r="M14" s="27"/>
      <c r="N14" s="27"/>
      <c r="O14" s="27"/>
      <c r="P14" s="27"/>
      <c r="Q14" s="27"/>
      <c r="R14" s="27"/>
      <c r="S14" s="27"/>
      <c r="T14" s="28"/>
    </row>
    <row r="15" spans="1:20" ht="15.95" customHeight="1" x14ac:dyDescent="0.25">
      <c r="A15" s="9" t="s">
        <v>14</v>
      </c>
      <c r="B15" s="1" t="s">
        <v>1</v>
      </c>
      <c r="C15" s="1" t="str">
        <f t="shared" si="0"/>
        <v>MATArte</v>
      </c>
      <c r="D15" s="2">
        <v>2</v>
      </c>
      <c r="E15" s="2">
        <v>2</v>
      </c>
      <c r="F15" s="2">
        <v>5</v>
      </c>
      <c r="K15" s="26"/>
      <c r="L15" s="27"/>
      <c r="M15" s="27"/>
      <c r="N15" s="27"/>
      <c r="O15" s="27"/>
      <c r="P15" s="27"/>
      <c r="Q15" s="27"/>
      <c r="R15" s="27"/>
      <c r="S15" s="27"/>
      <c r="T15" s="28"/>
    </row>
    <row r="16" spans="1:20" ht="15" customHeight="1" x14ac:dyDescent="0.25">
      <c r="A16" s="9" t="s">
        <v>14</v>
      </c>
      <c r="B16" s="1" t="s">
        <v>2</v>
      </c>
      <c r="C16" s="1" t="str">
        <f t="shared" si="0"/>
        <v>MATEducação Física</v>
      </c>
      <c r="D16" s="2">
        <v>2</v>
      </c>
      <c r="E16" s="2">
        <v>1</v>
      </c>
      <c r="F16" s="2">
        <v>2</v>
      </c>
      <c r="K16" s="26"/>
      <c r="L16" s="27"/>
      <c r="M16" s="27"/>
      <c r="N16" s="27"/>
      <c r="O16" s="27"/>
      <c r="P16" s="27"/>
      <c r="Q16" s="27"/>
      <c r="R16" s="27"/>
      <c r="S16" s="27"/>
      <c r="T16" s="28"/>
    </row>
    <row r="17" spans="1:20" ht="15" customHeight="1" x14ac:dyDescent="0.25">
      <c r="A17" s="9" t="s">
        <v>14</v>
      </c>
      <c r="B17" s="1" t="s">
        <v>3</v>
      </c>
      <c r="C17" s="1" t="str">
        <f t="shared" si="0"/>
        <v>MATLíngua Inglesa</v>
      </c>
      <c r="D17" s="2">
        <v>2</v>
      </c>
      <c r="E17" s="2">
        <v>2</v>
      </c>
      <c r="F17" s="2">
        <v>2</v>
      </c>
      <c r="K17" s="26"/>
      <c r="L17" s="27"/>
      <c r="M17" s="27"/>
      <c r="N17" s="27"/>
      <c r="O17" s="27"/>
      <c r="P17" s="27"/>
      <c r="Q17" s="27"/>
      <c r="R17" s="27"/>
      <c r="S17" s="27"/>
      <c r="T17" s="28"/>
    </row>
    <row r="18" spans="1:20" ht="15" customHeight="1" x14ac:dyDescent="0.25">
      <c r="A18" s="9" t="s">
        <v>14</v>
      </c>
      <c r="B18" s="3" t="s">
        <v>4</v>
      </c>
      <c r="C18" s="3" t="str">
        <f t="shared" si="0"/>
        <v>MATMatemática</v>
      </c>
      <c r="D18" s="4">
        <v>5</v>
      </c>
      <c r="E18" s="4">
        <v>9</v>
      </c>
      <c r="F18" s="4">
        <v>12</v>
      </c>
      <c r="K18" s="26"/>
      <c r="L18" s="27"/>
      <c r="M18" s="27"/>
      <c r="N18" s="27"/>
      <c r="O18" s="27"/>
      <c r="P18" s="27"/>
      <c r="Q18" s="27"/>
      <c r="R18" s="27"/>
      <c r="S18" s="27"/>
      <c r="T18" s="28"/>
    </row>
    <row r="19" spans="1:20" ht="15" customHeight="1" x14ac:dyDescent="0.25">
      <c r="A19" s="9" t="s">
        <v>14</v>
      </c>
      <c r="B19" s="5" t="s">
        <v>5</v>
      </c>
      <c r="C19" s="5" t="str">
        <f t="shared" si="0"/>
        <v>MATBiologia</v>
      </c>
      <c r="D19" s="6">
        <v>2</v>
      </c>
      <c r="E19" s="6">
        <v>2</v>
      </c>
      <c r="F19" s="6">
        <v>0</v>
      </c>
      <c r="K19" s="26"/>
      <c r="L19" s="27"/>
      <c r="M19" s="27"/>
      <c r="N19" s="27"/>
      <c r="O19" s="27"/>
      <c r="P19" s="27"/>
      <c r="Q19" s="27"/>
      <c r="R19" s="27"/>
      <c r="S19" s="27"/>
      <c r="T19" s="28"/>
    </row>
    <row r="20" spans="1:20" ht="15.95" customHeight="1" x14ac:dyDescent="0.25">
      <c r="A20" s="9" t="s">
        <v>14</v>
      </c>
      <c r="B20" s="5" t="s">
        <v>6</v>
      </c>
      <c r="C20" s="5" t="str">
        <f t="shared" si="0"/>
        <v>MATFísica</v>
      </c>
      <c r="D20" s="6">
        <v>2</v>
      </c>
      <c r="E20" s="6">
        <v>4</v>
      </c>
      <c r="F20" s="6">
        <v>4</v>
      </c>
      <c r="K20" s="26"/>
      <c r="L20" s="27"/>
      <c r="M20" s="27"/>
      <c r="N20" s="27"/>
      <c r="O20" s="27"/>
      <c r="P20" s="27"/>
      <c r="Q20" s="27"/>
      <c r="R20" s="27"/>
      <c r="S20" s="27"/>
      <c r="T20" s="28"/>
    </row>
    <row r="21" spans="1:20" x14ac:dyDescent="0.25">
      <c r="A21" s="9" t="s">
        <v>14</v>
      </c>
      <c r="B21" s="5" t="s">
        <v>7</v>
      </c>
      <c r="C21" s="5" t="str">
        <f t="shared" si="0"/>
        <v>MATQuímica</v>
      </c>
      <c r="D21" s="6">
        <v>2</v>
      </c>
      <c r="E21" s="6">
        <v>2</v>
      </c>
      <c r="F21" s="6">
        <v>0</v>
      </c>
      <c r="K21" s="26"/>
      <c r="L21" s="27"/>
      <c r="M21" s="27"/>
      <c r="N21" s="27"/>
      <c r="O21" s="27"/>
      <c r="P21" s="27"/>
      <c r="Q21" s="27"/>
      <c r="R21" s="27"/>
      <c r="S21" s="27"/>
      <c r="T21" s="28"/>
    </row>
    <row r="22" spans="1:20" ht="15.75" thickBot="1" x14ac:dyDescent="0.3">
      <c r="A22" s="9" t="s">
        <v>14</v>
      </c>
      <c r="B22" s="7" t="s">
        <v>8</v>
      </c>
      <c r="C22" s="7" t="str">
        <f t="shared" si="0"/>
        <v>MATFilosofia</v>
      </c>
      <c r="D22" s="8">
        <v>2</v>
      </c>
      <c r="E22" s="8">
        <v>2</v>
      </c>
      <c r="F22" s="8">
        <v>0</v>
      </c>
      <c r="K22" s="29"/>
      <c r="L22" s="30"/>
      <c r="M22" s="30"/>
      <c r="N22" s="30"/>
      <c r="O22" s="30"/>
      <c r="P22" s="30"/>
      <c r="Q22" s="30"/>
      <c r="R22" s="30"/>
      <c r="S22" s="30"/>
      <c r="T22" s="31"/>
    </row>
    <row r="23" spans="1:20" x14ac:dyDescent="0.25">
      <c r="A23" s="9" t="s">
        <v>14</v>
      </c>
      <c r="B23" s="7" t="s">
        <v>9</v>
      </c>
      <c r="C23" s="7" t="str">
        <f t="shared" si="0"/>
        <v>MATGeografia</v>
      </c>
      <c r="D23" s="8">
        <v>2</v>
      </c>
      <c r="E23" s="8">
        <v>2</v>
      </c>
      <c r="F23" s="8">
        <v>3</v>
      </c>
    </row>
    <row r="24" spans="1:20" x14ac:dyDescent="0.25">
      <c r="A24" s="9" t="s">
        <v>14</v>
      </c>
      <c r="B24" s="7" t="s">
        <v>10</v>
      </c>
      <c r="C24" s="7" t="str">
        <f t="shared" si="0"/>
        <v>MATHistória</v>
      </c>
      <c r="D24" s="8">
        <v>2</v>
      </c>
      <c r="E24" s="8">
        <v>2</v>
      </c>
      <c r="F24" s="8">
        <v>0</v>
      </c>
    </row>
    <row r="25" spans="1:20" x14ac:dyDescent="0.25">
      <c r="A25" s="9" t="s">
        <v>14</v>
      </c>
      <c r="B25" s="7" t="s">
        <v>11</v>
      </c>
      <c r="C25" s="7" t="str">
        <f t="shared" si="0"/>
        <v>MATSociologia</v>
      </c>
      <c r="D25" s="8">
        <v>2</v>
      </c>
      <c r="E25" s="8">
        <v>2</v>
      </c>
      <c r="F25" s="8">
        <v>0</v>
      </c>
    </row>
    <row r="26" spans="1:20" x14ac:dyDescent="0.25">
      <c r="A26" s="9" t="s">
        <v>15</v>
      </c>
      <c r="B26" s="1" t="s">
        <v>0</v>
      </c>
      <c r="C26" s="1" t="str">
        <f t="shared" si="0"/>
        <v>CNTLíngua Portuguesa</v>
      </c>
      <c r="D26" s="2">
        <v>5</v>
      </c>
      <c r="E26" s="2">
        <v>3</v>
      </c>
      <c r="F26" s="2">
        <v>2</v>
      </c>
    </row>
    <row r="27" spans="1:20" x14ac:dyDescent="0.25">
      <c r="A27" s="9" t="s">
        <v>15</v>
      </c>
      <c r="B27" s="1" t="s">
        <v>1</v>
      </c>
      <c r="C27" s="1" t="str">
        <f t="shared" si="0"/>
        <v>CNTArte</v>
      </c>
      <c r="D27" s="2">
        <v>2</v>
      </c>
      <c r="E27" s="2">
        <v>0</v>
      </c>
      <c r="F27" s="2">
        <v>4</v>
      </c>
    </row>
    <row r="28" spans="1:20" x14ac:dyDescent="0.25">
      <c r="A28" s="9" t="s">
        <v>15</v>
      </c>
      <c r="B28" s="1" t="s">
        <v>2</v>
      </c>
      <c r="C28" s="1" t="str">
        <f t="shared" si="0"/>
        <v>CNTEducação Física</v>
      </c>
      <c r="D28" s="2">
        <v>2</v>
      </c>
      <c r="E28" s="2">
        <v>1</v>
      </c>
      <c r="F28" s="2">
        <v>4</v>
      </c>
    </row>
    <row r="29" spans="1:20" x14ac:dyDescent="0.25">
      <c r="A29" s="9" t="s">
        <v>15</v>
      </c>
      <c r="B29" s="1" t="s">
        <v>3</v>
      </c>
      <c r="C29" s="1" t="str">
        <f t="shared" si="0"/>
        <v>CNTLíngua Inglesa</v>
      </c>
      <c r="D29" s="2">
        <v>2</v>
      </c>
      <c r="E29" s="2">
        <v>2</v>
      </c>
      <c r="F29" s="2">
        <v>2</v>
      </c>
    </row>
    <row r="30" spans="1:20" x14ac:dyDescent="0.25">
      <c r="A30" s="9" t="s">
        <v>15</v>
      </c>
      <c r="B30" s="3" t="s">
        <v>4</v>
      </c>
      <c r="C30" s="3" t="str">
        <f t="shared" si="0"/>
        <v>CNTMatemática</v>
      </c>
      <c r="D30" s="4">
        <v>5</v>
      </c>
      <c r="E30" s="4">
        <v>5</v>
      </c>
      <c r="F30" s="4">
        <v>2</v>
      </c>
    </row>
    <row r="31" spans="1:20" x14ac:dyDescent="0.25">
      <c r="A31" s="9" t="s">
        <v>15</v>
      </c>
      <c r="B31" s="5" t="s">
        <v>5</v>
      </c>
      <c r="C31" s="5" t="str">
        <f t="shared" si="0"/>
        <v>CNTBiologia</v>
      </c>
      <c r="D31" s="6">
        <v>2</v>
      </c>
      <c r="E31" s="6">
        <v>5</v>
      </c>
      <c r="F31" s="6">
        <v>5</v>
      </c>
    </row>
    <row r="32" spans="1:20" x14ac:dyDescent="0.25">
      <c r="A32" s="9" t="s">
        <v>15</v>
      </c>
      <c r="B32" s="5" t="s">
        <v>6</v>
      </c>
      <c r="C32" s="5" t="str">
        <f t="shared" si="0"/>
        <v>CNTFísica</v>
      </c>
      <c r="D32" s="6">
        <v>2</v>
      </c>
      <c r="E32" s="6">
        <v>4</v>
      </c>
      <c r="F32" s="6">
        <v>6</v>
      </c>
    </row>
    <row r="33" spans="1:6" x14ac:dyDescent="0.25">
      <c r="A33" s="9" t="s">
        <v>15</v>
      </c>
      <c r="B33" s="5" t="s">
        <v>7</v>
      </c>
      <c r="C33" s="5" t="str">
        <f t="shared" si="0"/>
        <v>CNTQuímica</v>
      </c>
      <c r="D33" s="6">
        <v>2</v>
      </c>
      <c r="E33" s="6">
        <v>5</v>
      </c>
      <c r="F33" s="6">
        <v>5</v>
      </c>
    </row>
    <row r="34" spans="1:6" x14ac:dyDescent="0.25">
      <c r="A34" s="9" t="s">
        <v>15</v>
      </c>
      <c r="B34" s="7" t="s">
        <v>8</v>
      </c>
      <c r="C34" s="7" t="str">
        <f t="shared" si="0"/>
        <v>CNTFilosofia</v>
      </c>
      <c r="D34" s="8">
        <v>2</v>
      </c>
      <c r="E34" s="8">
        <v>2</v>
      </c>
      <c r="F34" s="8">
        <v>0</v>
      </c>
    </row>
    <row r="35" spans="1:6" x14ac:dyDescent="0.25">
      <c r="A35" s="9" t="s">
        <v>15</v>
      </c>
      <c r="B35" s="7" t="s">
        <v>9</v>
      </c>
      <c r="C35" s="7" t="str">
        <f t="shared" si="0"/>
        <v>CNTGeografia</v>
      </c>
      <c r="D35" s="8">
        <v>2</v>
      </c>
      <c r="E35" s="8">
        <v>2</v>
      </c>
      <c r="F35" s="8">
        <v>0</v>
      </c>
    </row>
    <row r="36" spans="1:6" x14ac:dyDescent="0.25">
      <c r="A36" s="9" t="s">
        <v>15</v>
      </c>
      <c r="B36" s="7" t="s">
        <v>10</v>
      </c>
      <c r="C36" s="7" t="str">
        <f t="shared" si="0"/>
        <v>CNTHistória</v>
      </c>
      <c r="D36" s="8">
        <v>2</v>
      </c>
      <c r="E36" s="8">
        <v>2</v>
      </c>
      <c r="F36" s="8">
        <v>0</v>
      </c>
    </row>
    <row r="37" spans="1:6" x14ac:dyDescent="0.25">
      <c r="A37" s="9" t="s">
        <v>15</v>
      </c>
      <c r="B37" s="7" t="s">
        <v>11</v>
      </c>
      <c r="C37" s="7" t="str">
        <f t="shared" si="0"/>
        <v>CNTSociologia</v>
      </c>
      <c r="D37" s="8">
        <v>2</v>
      </c>
      <c r="E37" s="8">
        <v>2</v>
      </c>
      <c r="F37" s="8">
        <v>0</v>
      </c>
    </row>
    <row r="38" spans="1:6" x14ac:dyDescent="0.25">
      <c r="A38" s="9" t="s">
        <v>16</v>
      </c>
      <c r="B38" s="1" t="s">
        <v>0</v>
      </c>
      <c r="C38" s="1" t="str">
        <f t="shared" si="0"/>
        <v>CHSLíngua Portuguesa</v>
      </c>
      <c r="D38" s="2">
        <v>5</v>
      </c>
      <c r="E38" s="2">
        <v>5</v>
      </c>
      <c r="F38" s="2">
        <v>4</v>
      </c>
    </row>
    <row r="39" spans="1:6" x14ac:dyDescent="0.25">
      <c r="A39" s="9" t="s">
        <v>16</v>
      </c>
      <c r="B39" s="1" t="s">
        <v>1</v>
      </c>
      <c r="C39" s="1" t="str">
        <f t="shared" si="0"/>
        <v>CHSArte</v>
      </c>
      <c r="D39" s="2">
        <v>2</v>
      </c>
      <c r="E39" s="2">
        <v>0</v>
      </c>
      <c r="F39" s="2">
        <v>2</v>
      </c>
    </row>
    <row r="40" spans="1:6" x14ac:dyDescent="0.25">
      <c r="A40" s="9" t="s">
        <v>16</v>
      </c>
      <c r="B40" s="1" t="s">
        <v>2</v>
      </c>
      <c r="C40" s="1" t="str">
        <f t="shared" si="0"/>
        <v>CHSEducação Física</v>
      </c>
      <c r="D40" s="2">
        <v>2</v>
      </c>
      <c r="E40" s="2">
        <v>1</v>
      </c>
      <c r="F40" s="2">
        <v>2</v>
      </c>
    </row>
    <row r="41" spans="1:6" x14ac:dyDescent="0.25">
      <c r="A41" s="9" t="s">
        <v>16</v>
      </c>
      <c r="B41" s="1" t="s">
        <v>3</v>
      </c>
      <c r="C41" s="1" t="str">
        <f t="shared" si="0"/>
        <v>CHSLíngua Inglesa</v>
      </c>
      <c r="D41" s="2">
        <v>2</v>
      </c>
      <c r="E41" s="2">
        <v>2</v>
      </c>
      <c r="F41" s="2">
        <v>4</v>
      </c>
    </row>
    <row r="42" spans="1:6" x14ac:dyDescent="0.25">
      <c r="A42" s="9" t="s">
        <v>16</v>
      </c>
      <c r="B42" s="3" t="s">
        <v>4</v>
      </c>
      <c r="C42" s="3" t="str">
        <f t="shared" si="0"/>
        <v>CHSMatemática</v>
      </c>
      <c r="D42" s="4">
        <v>5</v>
      </c>
      <c r="E42" s="4">
        <v>3</v>
      </c>
      <c r="F42" s="4">
        <v>2</v>
      </c>
    </row>
    <row r="43" spans="1:6" x14ac:dyDescent="0.25">
      <c r="A43" s="9" t="s">
        <v>16</v>
      </c>
      <c r="B43" s="5" t="s">
        <v>5</v>
      </c>
      <c r="C43" s="5" t="str">
        <f t="shared" si="0"/>
        <v>CHSBiologia</v>
      </c>
      <c r="D43" s="6">
        <v>2</v>
      </c>
      <c r="E43" s="6">
        <v>2</v>
      </c>
      <c r="F43" s="6">
        <v>0</v>
      </c>
    </row>
    <row r="44" spans="1:6" x14ac:dyDescent="0.25">
      <c r="A44" s="9" t="s">
        <v>16</v>
      </c>
      <c r="B44" s="5" t="s">
        <v>6</v>
      </c>
      <c r="C44" s="5" t="str">
        <f t="shared" si="0"/>
        <v>CHSFísica</v>
      </c>
      <c r="D44" s="6">
        <v>2</v>
      </c>
      <c r="E44" s="6">
        <v>2</v>
      </c>
      <c r="F44" s="6">
        <v>0</v>
      </c>
    </row>
    <row r="45" spans="1:6" x14ac:dyDescent="0.25">
      <c r="A45" s="9" t="s">
        <v>16</v>
      </c>
      <c r="B45" s="5" t="s">
        <v>7</v>
      </c>
      <c r="C45" s="5" t="str">
        <f t="shared" si="0"/>
        <v>CHSQuímica</v>
      </c>
      <c r="D45" s="6">
        <v>2</v>
      </c>
      <c r="E45" s="6">
        <v>2</v>
      </c>
      <c r="F45" s="6">
        <v>0</v>
      </c>
    </row>
    <row r="46" spans="1:6" x14ac:dyDescent="0.25">
      <c r="A46" s="9" t="s">
        <v>16</v>
      </c>
      <c r="B46" s="7" t="s">
        <v>8</v>
      </c>
      <c r="C46" s="7" t="str">
        <f t="shared" si="0"/>
        <v>CHSFilosofia</v>
      </c>
      <c r="D46" s="8">
        <v>2</v>
      </c>
      <c r="E46" s="8">
        <v>4</v>
      </c>
      <c r="F46" s="8">
        <v>4</v>
      </c>
    </row>
    <row r="47" spans="1:6" x14ac:dyDescent="0.25">
      <c r="A47" s="9" t="s">
        <v>16</v>
      </c>
      <c r="B47" s="7" t="s">
        <v>9</v>
      </c>
      <c r="C47" s="7" t="str">
        <f t="shared" si="0"/>
        <v>CHSGeografia</v>
      </c>
      <c r="D47" s="8">
        <v>2</v>
      </c>
      <c r="E47" s="8">
        <v>4</v>
      </c>
      <c r="F47" s="8">
        <v>4</v>
      </c>
    </row>
    <row r="48" spans="1:6" x14ac:dyDescent="0.25">
      <c r="A48" s="9" t="s">
        <v>16</v>
      </c>
      <c r="B48" s="7" t="s">
        <v>10</v>
      </c>
      <c r="C48" s="7" t="str">
        <f t="shared" si="0"/>
        <v>CHSHistória</v>
      </c>
      <c r="D48" s="8">
        <v>2</v>
      </c>
      <c r="E48" s="8">
        <v>4</v>
      </c>
      <c r="F48" s="8">
        <v>4</v>
      </c>
    </row>
    <row r="49" spans="1:6" x14ac:dyDescent="0.25">
      <c r="A49" s="9" t="s">
        <v>16</v>
      </c>
      <c r="B49" s="7" t="s">
        <v>11</v>
      </c>
      <c r="C49" s="7" t="str">
        <f t="shared" si="0"/>
        <v>CHSSociologia</v>
      </c>
      <c r="D49" s="8">
        <v>2</v>
      </c>
      <c r="E49" s="8">
        <v>4</v>
      </c>
      <c r="F49" s="8">
        <v>4</v>
      </c>
    </row>
    <row r="50" spans="1:6" x14ac:dyDescent="0.25">
      <c r="A50" s="9" t="s">
        <v>17</v>
      </c>
      <c r="B50" s="1" t="s">
        <v>0</v>
      </c>
      <c r="C50" s="1" t="str">
        <f t="shared" si="0"/>
        <v>LGG+MATLíngua Portuguesa</v>
      </c>
      <c r="D50" s="2">
        <v>5</v>
      </c>
      <c r="E50" s="2">
        <v>5</v>
      </c>
      <c r="F50" s="2">
        <v>8</v>
      </c>
    </row>
    <row r="51" spans="1:6" x14ac:dyDescent="0.25">
      <c r="A51" s="9" t="s">
        <v>17</v>
      </c>
      <c r="B51" s="1" t="s">
        <v>1</v>
      </c>
      <c r="C51" s="1" t="str">
        <f t="shared" si="0"/>
        <v>LGG+MATArte</v>
      </c>
      <c r="D51" s="2">
        <v>2</v>
      </c>
      <c r="E51" s="2">
        <v>2</v>
      </c>
      <c r="F51" s="2">
        <v>4</v>
      </c>
    </row>
    <row r="52" spans="1:6" x14ac:dyDescent="0.25">
      <c r="A52" s="9" t="s">
        <v>17</v>
      </c>
      <c r="B52" s="1" t="s">
        <v>2</v>
      </c>
      <c r="C52" s="1" t="str">
        <f t="shared" si="0"/>
        <v>LGG+MATEducação Física</v>
      </c>
      <c r="D52" s="2">
        <v>2</v>
      </c>
      <c r="E52" s="2">
        <v>3</v>
      </c>
      <c r="F52" s="2">
        <v>4</v>
      </c>
    </row>
    <row r="53" spans="1:6" x14ac:dyDescent="0.25">
      <c r="A53" s="9" t="s">
        <v>17</v>
      </c>
      <c r="B53" s="1" t="s">
        <v>3</v>
      </c>
      <c r="C53" s="1" t="str">
        <f t="shared" si="0"/>
        <v>LGG+MATLíngua Inglesa</v>
      </c>
      <c r="D53" s="2">
        <v>2</v>
      </c>
      <c r="E53" s="2">
        <v>4</v>
      </c>
      <c r="F53" s="2">
        <v>4</v>
      </c>
    </row>
    <row r="54" spans="1:6" x14ac:dyDescent="0.25">
      <c r="A54" s="9" t="s">
        <v>17</v>
      </c>
      <c r="B54" s="3" t="s">
        <v>4</v>
      </c>
      <c r="C54" s="3" t="str">
        <f t="shared" si="0"/>
        <v>LGG+MATMatemática</v>
      </c>
      <c r="D54" s="4">
        <v>5</v>
      </c>
      <c r="E54" s="4">
        <v>5</v>
      </c>
      <c r="F54" s="4">
        <v>10</v>
      </c>
    </row>
    <row r="55" spans="1:6" x14ac:dyDescent="0.25">
      <c r="A55" s="9" t="s">
        <v>17</v>
      </c>
      <c r="B55" s="5" t="s">
        <v>5</v>
      </c>
      <c r="C55" s="5" t="str">
        <f t="shared" si="0"/>
        <v>LGG+MATBiologia</v>
      </c>
      <c r="D55" s="6">
        <v>2</v>
      </c>
      <c r="E55" s="6">
        <v>2</v>
      </c>
      <c r="F55" s="6">
        <v>0</v>
      </c>
    </row>
    <row r="56" spans="1:6" x14ac:dyDescent="0.25">
      <c r="A56" s="9" t="s">
        <v>17</v>
      </c>
      <c r="B56" s="5" t="s">
        <v>6</v>
      </c>
      <c r="C56" s="5" t="str">
        <f t="shared" si="0"/>
        <v>LGG+MATFísica</v>
      </c>
      <c r="D56" s="6">
        <v>2</v>
      </c>
      <c r="E56" s="6">
        <v>2</v>
      </c>
      <c r="F56" s="6">
        <v>0</v>
      </c>
    </row>
    <row r="57" spans="1:6" x14ac:dyDescent="0.25">
      <c r="A57" s="9" t="s">
        <v>17</v>
      </c>
      <c r="B57" s="5" t="s">
        <v>7</v>
      </c>
      <c r="C57" s="5" t="str">
        <f t="shared" si="0"/>
        <v>LGG+MATQuímica</v>
      </c>
      <c r="D57" s="6">
        <v>2</v>
      </c>
      <c r="E57" s="6">
        <v>2</v>
      </c>
      <c r="F57" s="6">
        <v>0</v>
      </c>
    </row>
    <row r="58" spans="1:6" x14ac:dyDescent="0.25">
      <c r="A58" s="9" t="s">
        <v>17</v>
      </c>
      <c r="B58" s="7" t="s">
        <v>8</v>
      </c>
      <c r="C58" s="7" t="str">
        <f t="shared" si="0"/>
        <v>LGG+MATFilosofia</v>
      </c>
      <c r="D58" s="8">
        <v>2</v>
      </c>
      <c r="E58" s="8">
        <v>2</v>
      </c>
      <c r="F58" s="8">
        <v>0</v>
      </c>
    </row>
    <row r="59" spans="1:6" x14ac:dyDescent="0.25">
      <c r="A59" s="9" t="s">
        <v>17</v>
      </c>
      <c r="B59" s="7" t="s">
        <v>9</v>
      </c>
      <c r="C59" s="7" t="str">
        <f t="shared" si="0"/>
        <v>LGG+MATGeografia</v>
      </c>
      <c r="D59" s="8">
        <v>2</v>
      </c>
      <c r="E59" s="8">
        <v>2</v>
      </c>
      <c r="F59" s="8">
        <v>0</v>
      </c>
    </row>
    <row r="60" spans="1:6" x14ac:dyDescent="0.25">
      <c r="A60" s="9" t="s">
        <v>17</v>
      </c>
      <c r="B60" s="7" t="s">
        <v>10</v>
      </c>
      <c r="C60" s="7" t="str">
        <f t="shared" si="0"/>
        <v>LGG+MATHistória</v>
      </c>
      <c r="D60" s="8">
        <v>2</v>
      </c>
      <c r="E60" s="8">
        <v>2</v>
      </c>
      <c r="F60" s="8">
        <v>0</v>
      </c>
    </row>
    <row r="61" spans="1:6" x14ac:dyDescent="0.25">
      <c r="A61" s="9" t="s">
        <v>17</v>
      </c>
      <c r="B61" s="7" t="s">
        <v>11</v>
      </c>
      <c r="C61" s="7" t="str">
        <f t="shared" si="0"/>
        <v>LGG+MATSociologia</v>
      </c>
      <c r="D61" s="8">
        <v>2</v>
      </c>
      <c r="E61" s="8">
        <v>2</v>
      </c>
      <c r="F61" s="8">
        <v>0</v>
      </c>
    </row>
    <row r="62" spans="1:6" x14ac:dyDescent="0.25">
      <c r="A62" s="9" t="s">
        <v>18</v>
      </c>
      <c r="B62" s="1" t="s">
        <v>0</v>
      </c>
      <c r="C62" s="1" t="str">
        <f t="shared" si="0"/>
        <v>LGG+CNTLíngua Portuguesa</v>
      </c>
      <c r="D62" s="2">
        <v>5</v>
      </c>
      <c r="E62" s="2">
        <v>5</v>
      </c>
      <c r="F62" s="2">
        <v>6</v>
      </c>
    </row>
    <row r="63" spans="1:6" x14ac:dyDescent="0.25">
      <c r="A63" s="9" t="s">
        <v>18</v>
      </c>
      <c r="B63" s="1" t="s">
        <v>1</v>
      </c>
      <c r="C63" s="1" t="str">
        <f t="shared" si="0"/>
        <v>LGG+CNTArte</v>
      </c>
      <c r="D63" s="2">
        <v>2</v>
      </c>
      <c r="E63" s="2">
        <v>2</v>
      </c>
      <c r="F63" s="2">
        <v>4</v>
      </c>
    </row>
    <row r="64" spans="1:6" x14ac:dyDescent="0.25">
      <c r="A64" s="9" t="s">
        <v>18</v>
      </c>
      <c r="B64" s="1" t="s">
        <v>2</v>
      </c>
      <c r="C64" s="1" t="str">
        <f t="shared" si="0"/>
        <v>LGG+CNTEducação Física</v>
      </c>
      <c r="D64" s="2">
        <v>2</v>
      </c>
      <c r="E64" s="2">
        <v>1</v>
      </c>
      <c r="F64" s="2">
        <v>6</v>
      </c>
    </row>
    <row r="65" spans="1:6" x14ac:dyDescent="0.25">
      <c r="A65" s="9" t="s">
        <v>18</v>
      </c>
      <c r="B65" s="1" t="s">
        <v>3</v>
      </c>
      <c r="C65" s="1" t="str">
        <f t="shared" si="0"/>
        <v>LGG+CNTLíngua Inglesa</v>
      </c>
      <c r="D65" s="2">
        <v>2</v>
      </c>
      <c r="E65" s="2">
        <v>2</v>
      </c>
      <c r="F65" s="2">
        <v>6</v>
      </c>
    </row>
    <row r="66" spans="1:6" x14ac:dyDescent="0.25">
      <c r="A66" s="9" t="s">
        <v>18</v>
      </c>
      <c r="B66" s="3" t="s">
        <v>4</v>
      </c>
      <c r="C66" s="3" t="str">
        <f t="shared" si="0"/>
        <v>LGG+CNTMatemática</v>
      </c>
      <c r="D66" s="4">
        <v>5</v>
      </c>
      <c r="E66" s="4">
        <v>3</v>
      </c>
      <c r="F66" s="4">
        <v>2</v>
      </c>
    </row>
    <row r="67" spans="1:6" x14ac:dyDescent="0.25">
      <c r="A67" s="9" t="s">
        <v>18</v>
      </c>
      <c r="B67" s="5" t="s">
        <v>5</v>
      </c>
      <c r="C67" s="5" t="str">
        <f t="shared" ref="C67:C121" si="1">CONCATENATE(A67,B67)</f>
        <v>LGG+CNTBiologia</v>
      </c>
      <c r="D67" s="6">
        <v>2</v>
      </c>
      <c r="E67" s="6">
        <v>4</v>
      </c>
      <c r="F67" s="6">
        <v>2</v>
      </c>
    </row>
    <row r="68" spans="1:6" x14ac:dyDescent="0.25">
      <c r="A68" s="9" t="s">
        <v>18</v>
      </c>
      <c r="B68" s="5" t="s">
        <v>6</v>
      </c>
      <c r="C68" s="5" t="str">
        <f t="shared" si="1"/>
        <v>LGG+CNTFísica</v>
      </c>
      <c r="D68" s="6">
        <v>2</v>
      </c>
      <c r="E68" s="6">
        <v>4</v>
      </c>
      <c r="F68" s="6">
        <v>2</v>
      </c>
    </row>
    <row r="69" spans="1:6" x14ac:dyDescent="0.25">
      <c r="A69" s="9" t="s">
        <v>18</v>
      </c>
      <c r="B69" s="5" t="s">
        <v>7</v>
      </c>
      <c r="C69" s="5" t="str">
        <f t="shared" si="1"/>
        <v>LGG+CNTQuímica</v>
      </c>
      <c r="D69" s="6">
        <v>2</v>
      </c>
      <c r="E69" s="6">
        <v>4</v>
      </c>
      <c r="F69" s="6">
        <v>2</v>
      </c>
    </row>
    <row r="70" spans="1:6" x14ac:dyDescent="0.25">
      <c r="A70" s="9" t="s">
        <v>18</v>
      </c>
      <c r="B70" s="7" t="s">
        <v>8</v>
      </c>
      <c r="C70" s="7" t="str">
        <f t="shared" si="1"/>
        <v>LGG+CNTFilosofia</v>
      </c>
      <c r="D70" s="8">
        <v>2</v>
      </c>
      <c r="E70" s="8">
        <v>2</v>
      </c>
      <c r="F70" s="8">
        <v>0</v>
      </c>
    </row>
    <row r="71" spans="1:6" x14ac:dyDescent="0.25">
      <c r="A71" s="9" t="s">
        <v>18</v>
      </c>
      <c r="B71" s="7" t="s">
        <v>9</v>
      </c>
      <c r="C71" s="7" t="str">
        <f t="shared" si="1"/>
        <v>LGG+CNTGeografia</v>
      </c>
      <c r="D71" s="8">
        <v>2</v>
      </c>
      <c r="E71" s="8">
        <v>2</v>
      </c>
      <c r="F71" s="8">
        <v>0</v>
      </c>
    </row>
    <row r="72" spans="1:6" x14ac:dyDescent="0.25">
      <c r="A72" s="9" t="s">
        <v>18</v>
      </c>
      <c r="B72" s="7" t="s">
        <v>10</v>
      </c>
      <c r="C72" s="7" t="str">
        <f t="shared" si="1"/>
        <v>LGG+CNTHistória</v>
      </c>
      <c r="D72" s="8">
        <v>2</v>
      </c>
      <c r="E72" s="8">
        <v>2</v>
      </c>
      <c r="F72" s="8">
        <v>0</v>
      </c>
    </row>
    <row r="73" spans="1:6" x14ac:dyDescent="0.25">
      <c r="A73" s="9" t="s">
        <v>18</v>
      </c>
      <c r="B73" s="7" t="s">
        <v>11</v>
      </c>
      <c r="C73" s="7" t="str">
        <f t="shared" si="1"/>
        <v>LGG+CNTSociologia</v>
      </c>
      <c r="D73" s="8">
        <v>2</v>
      </c>
      <c r="E73" s="8">
        <v>2</v>
      </c>
      <c r="F73" s="8">
        <v>0</v>
      </c>
    </row>
    <row r="74" spans="1:6" x14ac:dyDescent="0.25">
      <c r="A74" s="9" t="s">
        <v>19</v>
      </c>
      <c r="B74" s="1" t="s">
        <v>0</v>
      </c>
      <c r="C74" s="1" t="str">
        <f t="shared" si="1"/>
        <v>LGG+CHSLíngua Portuguesa</v>
      </c>
      <c r="D74" s="2">
        <v>5</v>
      </c>
      <c r="E74" s="2">
        <v>5</v>
      </c>
      <c r="F74" s="2">
        <v>5</v>
      </c>
    </row>
    <row r="75" spans="1:6" x14ac:dyDescent="0.25">
      <c r="A75" s="9" t="s">
        <v>19</v>
      </c>
      <c r="B75" s="1" t="s">
        <v>1</v>
      </c>
      <c r="C75" s="1" t="str">
        <f t="shared" si="1"/>
        <v>LGG+CHSArte</v>
      </c>
      <c r="D75" s="2">
        <v>2</v>
      </c>
      <c r="E75" s="2">
        <v>2</v>
      </c>
      <c r="F75" s="2">
        <v>4</v>
      </c>
    </row>
    <row r="76" spans="1:6" x14ac:dyDescent="0.25">
      <c r="A76" s="9" t="s">
        <v>19</v>
      </c>
      <c r="B76" s="1" t="s">
        <v>2</v>
      </c>
      <c r="C76" s="1" t="str">
        <f t="shared" si="1"/>
        <v>LGG+CHSEducação Física</v>
      </c>
      <c r="D76" s="2">
        <v>2</v>
      </c>
      <c r="E76" s="2">
        <v>3</v>
      </c>
      <c r="F76" s="2">
        <v>4</v>
      </c>
    </row>
    <row r="77" spans="1:6" x14ac:dyDescent="0.25">
      <c r="A77" s="9" t="s">
        <v>19</v>
      </c>
      <c r="B77" s="1" t="s">
        <v>3</v>
      </c>
      <c r="C77" s="1" t="str">
        <f t="shared" si="1"/>
        <v>LGG+CHSLíngua Inglesa</v>
      </c>
      <c r="D77" s="2">
        <v>2</v>
      </c>
      <c r="E77" s="2">
        <v>2</v>
      </c>
      <c r="F77" s="2">
        <v>5</v>
      </c>
    </row>
    <row r="78" spans="1:6" x14ac:dyDescent="0.25">
      <c r="A78" s="9" t="s">
        <v>19</v>
      </c>
      <c r="B78" s="3" t="s">
        <v>4</v>
      </c>
      <c r="C78" s="3" t="str">
        <f t="shared" si="1"/>
        <v>LGG+CHSMatemática</v>
      </c>
      <c r="D78" s="4">
        <v>5</v>
      </c>
      <c r="E78" s="4">
        <v>3</v>
      </c>
      <c r="F78" s="4">
        <v>2</v>
      </c>
    </row>
    <row r="79" spans="1:6" x14ac:dyDescent="0.25">
      <c r="A79" s="9" t="s">
        <v>19</v>
      </c>
      <c r="B79" s="5" t="s">
        <v>5</v>
      </c>
      <c r="C79" s="5" t="str">
        <f t="shared" si="1"/>
        <v>LGG+CHSBiologia</v>
      </c>
      <c r="D79" s="6">
        <v>2</v>
      </c>
      <c r="E79" s="6">
        <v>2</v>
      </c>
      <c r="F79" s="6">
        <v>0</v>
      </c>
    </row>
    <row r="80" spans="1:6" x14ac:dyDescent="0.25">
      <c r="A80" s="9" t="s">
        <v>19</v>
      </c>
      <c r="B80" s="5" t="s">
        <v>6</v>
      </c>
      <c r="C80" s="5" t="str">
        <f t="shared" si="1"/>
        <v>LGG+CHSFísica</v>
      </c>
      <c r="D80" s="6">
        <v>2</v>
      </c>
      <c r="E80" s="6">
        <v>2</v>
      </c>
      <c r="F80" s="6">
        <v>0</v>
      </c>
    </row>
    <row r="81" spans="1:6" x14ac:dyDescent="0.25">
      <c r="A81" s="9" t="s">
        <v>19</v>
      </c>
      <c r="B81" s="5" t="s">
        <v>7</v>
      </c>
      <c r="C81" s="5" t="str">
        <f t="shared" si="1"/>
        <v>LGG+CHSQuímica</v>
      </c>
      <c r="D81" s="6">
        <v>2</v>
      </c>
      <c r="E81" s="6">
        <v>2</v>
      </c>
      <c r="F81" s="6">
        <v>0</v>
      </c>
    </row>
    <row r="82" spans="1:6" x14ac:dyDescent="0.25">
      <c r="A82" s="9" t="s">
        <v>19</v>
      </c>
      <c r="B82" s="7" t="s">
        <v>8</v>
      </c>
      <c r="C82" s="7" t="str">
        <f t="shared" si="1"/>
        <v>LGG+CHSFilosofia</v>
      </c>
      <c r="D82" s="8">
        <v>2</v>
      </c>
      <c r="E82" s="8">
        <v>4</v>
      </c>
      <c r="F82" s="8">
        <v>2</v>
      </c>
    </row>
    <row r="83" spans="1:6" x14ac:dyDescent="0.25">
      <c r="A83" s="9" t="s">
        <v>19</v>
      </c>
      <c r="B83" s="7" t="s">
        <v>9</v>
      </c>
      <c r="C83" s="7" t="str">
        <f t="shared" si="1"/>
        <v>LGG+CHSGeografia</v>
      </c>
      <c r="D83" s="8">
        <v>2</v>
      </c>
      <c r="E83" s="8">
        <v>2</v>
      </c>
      <c r="F83" s="8">
        <v>3</v>
      </c>
    </row>
    <row r="84" spans="1:6" x14ac:dyDescent="0.25">
      <c r="A84" s="9" t="s">
        <v>19</v>
      </c>
      <c r="B84" s="7" t="s">
        <v>10</v>
      </c>
      <c r="C84" s="7" t="str">
        <f t="shared" si="1"/>
        <v>LGG+CHSHistória</v>
      </c>
      <c r="D84" s="8">
        <v>2</v>
      </c>
      <c r="E84" s="8">
        <v>4</v>
      </c>
      <c r="F84" s="8">
        <v>2</v>
      </c>
    </row>
    <row r="85" spans="1:6" x14ac:dyDescent="0.25">
      <c r="A85" s="9" t="s">
        <v>19</v>
      </c>
      <c r="B85" s="7" t="s">
        <v>11</v>
      </c>
      <c r="C85" s="7" t="str">
        <f t="shared" si="1"/>
        <v>LGG+CHSSociologia</v>
      </c>
      <c r="D85" s="8">
        <v>2</v>
      </c>
      <c r="E85" s="8">
        <v>2</v>
      </c>
      <c r="F85" s="8">
        <v>3</v>
      </c>
    </row>
    <row r="86" spans="1:6" x14ac:dyDescent="0.25">
      <c r="A86" s="9" t="s">
        <v>20</v>
      </c>
      <c r="B86" s="1" t="s">
        <v>0</v>
      </c>
      <c r="C86" s="1" t="str">
        <f t="shared" si="1"/>
        <v>MAT+CNTLíngua Portuguesa</v>
      </c>
      <c r="D86" s="2">
        <v>5</v>
      </c>
      <c r="E86" s="2">
        <v>3</v>
      </c>
      <c r="F86" s="2">
        <v>2</v>
      </c>
    </row>
    <row r="87" spans="1:6" x14ac:dyDescent="0.25">
      <c r="A87" s="9" t="s">
        <v>20</v>
      </c>
      <c r="B87" s="1" t="s">
        <v>1</v>
      </c>
      <c r="C87" s="1" t="str">
        <f t="shared" si="1"/>
        <v>MAT+CNTArte</v>
      </c>
      <c r="D87" s="2">
        <v>2</v>
      </c>
      <c r="E87" s="2">
        <v>0</v>
      </c>
      <c r="F87" s="2">
        <v>2</v>
      </c>
    </row>
    <row r="88" spans="1:6" x14ac:dyDescent="0.25">
      <c r="A88" s="9" t="s">
        <v>20</v>
      </c>
      <c r="B88" s="1" t="s">
        <v>2</v>
      </c>
      <c r="C88" s="1" t="str">
        <f t="shared" si="1"/>
        <v>MAT+CNTEducação Física</v>
      </c>
      <c r="D88" s="2">
        <v>2</v>
      </c>
      <c r="E88" s="2">
        <v>1</v>
      </c>
      <c r="F88" s="2">
        <v>2</v>
      </c>
    </row>
    <row r="89" spans="1:6" x14ac:dyDescent="0.25">
      <c r="A89" s="9" t="s">
        <v>20</v>
      </c>
      <c r="B89" s="1" t="s">
        <v>3</v>
      </c>
      <c r="C89" s="1" t="str">
        <f t="shared" si="1"/>
        <v>MAT+CNTLíngua Inglesa</v>
      </c>
      <c r="D89" s="2">
        <v>2</v>
      </c>
      <c r="E89" s="2">
        <v>2</v>
      </c>
      <c r="F89" s="2">
        <v>2</v>
      </c>
    </row>
    <row r="90" spans="1:6" x14ac:dyDescent="0.25">
      <c r="A90" s="9" t="s">
        <v>20</v>
      </c>
      <c r="B90" s="3" t="s">
        <v>4</v>
      </c>
      <c r="C90" s="3" t="str">
        <f t="shared" si="1"/>
        <v>MAT+CNTMatemática</v>
      </c>
      <c r="D90" s="4">
        <v>5</v>
      </c>
      <c r="E90" s="4">
        <v>7</v>
      </c>
      <c r="F90" s="4">
        <v>7</v>
      </c>
    </row>
    <row r="91" spans="1:6" x14ac:dyDescent="0.25">
      <c r="A91" s="9" t="s">
        <v>20</v>
      </c>
      <c r="B91" s="5" t="s">
        <v>5</v>
      </c>
      <c r="C91" s="5" t="str">
        <f t="shared" si="1"/>
        <v>MAT+CNTBiologia</v>
      </c>
      <c r="D91" s="6">
        <v>2</v>
      </c>
      <c r="E91" s="6">
        <v>4</v>
      </c>
      <c r="F91" s="6">
        <v>5</v>
      </c>
    </row>
    <row r="92" spans="1:6" x14ac:dyDescent="0.25">
      <c r="A92" s="9" t="s">
        <v>20</v>
      </c>
      <c r="B92" s="5" t="s">
        <v>6</v>
      </c>
      <c r="C92" s="5" t="str">
        <f t="shared" si="1"/>
        <v>MAT+CNTFísica</v>
      </c>
      <c r="D92" s="6">
        <v>2</v>
      </c>
      <c r="E92" s="6">
        <v>4</v>
      </c>
      <c r="F92" s="6">
        <v>5</v>
      </c>
    </row>
    <row r="93" spans="1:6" x14ac:dyDescent="0.25">
      <c r="A93" s="9" t="s">
        <v>20</v>
      </c>
      <c r="B93" s="5" t="s">
        <v>7</v>
      </c>
      <c r="C93" s="5" t="str">
        <f t="shared" si="1"/>
        <v>MAT+CNTQuímica</v>
      </c>
      <c r="D93" s="6">
        <v>2</v>
      </c>
      <c r="E93" s="6">
        <v>4</v>
      </c>
      <c r="F93" s="6">
        <v>5</v>
      </c>
    </row>
    <row r="94" spans="1:6" x14ac:dyDescent="0.25">
      <c r="A94" s="9" t="s">
        <v>20</v>
      </c>
      <c r="B94" s="7" t="s">
        <v>8</v>
      </c>
      <c r="C94" s="7" t="str">
        <f t="shared" si="1"/>
        <v>MAT+CNTFilosofia</v>
      </c>
      <c r="D94" s="8">
        <v>2</v>
      </c>
      <c r="E94" s="8">
        <v>2</v>
      </c>
      <c r="F94" s="8">
        <v>0</v>
      </c>
    </row>
    <row r="95" spans="1:6" x14ac:dyDescent="0.25">
      <c r="A95" s="9" t="s">
        <v>20</v>
      </c>
      <c r="B95" s="7" t="s">
        <v>9</v>
      </c>
      <c r="C95" s="7" t="str">
        <f t="shared" si="1"/>
        <v>MAT+CNTGeografia</v>
      </c>
      <c r="D95" s="8">
        <v>2</v>
      </c>
      <c r="E95" s="8">
        <v>2</v>
      </c>
      <c r="F95" s="8">
        <v>0</v>
      </c>
    </row>
    <row r="96" spans="1:6" x14ac:dyDescent="0.25">
      <c r="A96" s="9" t="s">
        <v>20</v>
      </c>
      <c r="B96" s="7" t="s">
        <v>10</v>
      </c>
      <c r="C96" s="7" t="str">
        <f t="shared" si="1"/>
        <v>MAT+CNTHistória</v>
      </c>
      <c r="D96" s="8">
        <v>2</v>
      </c>
      <c r="E96" s="8">
        <v>2</v>
      </c>
      <c r="F96" s="8">
        <v>0</v>
      </c>
    </row>
    <row r="97" spans="1:6" x14ac:dyDescent="0.25">
      <c r="A97" s="9" t="s">
        <v>20</v>
      </c>
      <c r="B97" s="7" t="s">
        <v>11</v>
      </c>
      <c r="C97" s="7" t="str">
        <f t="shared" si="1"/>
        <v>MAT+CNTSociologia</v>
      </c>
      <c r="D97" s="8">
        <v>2</v>
      </c>
      <c r="E97" s="8">
        <v>2</v>
      </c>
      <c r="F97" s="8">
        <v>0</v>
      </c>
    </row>
    <row r="98" spans="1:6" x14ac:dyDescent="0.25">
      <c r="A98" s="9" t="s">
        <v>21</v>
      </c>
      <c r="B98" s="1" t="s">
        <v>0</v>
      </c>
      <c r="C98" s="1" t="str">
        <f t="shared" si="1"/>
        <v>MAT+CHSLíngua Portuguesa</v>
      </c>
      <c r="D98" s="2">
        <v>5</v>
      </c>
      <c r="E98" s="2">
        <v>3</v>
      </c>
      <c r="F98" s="2">
        <v>2</v>
      </c>
    </row>
    <row r="99" spans="1:6" x14ac:dyDescent="0.25">
      <c r="A99" s="9" t="s">
        <v>21</v>
      </c>
      <c r="B99" s="1" t="s">
        <v>1</v>
      </c>
      <c r="C99" s="1" t="str">
        <f t="shared" si="1"/>
        <v>MAT+CHSArte</v>
      </c>
      <c r="D99" s="2">
        <v>2</v>
      </c>
      <c r="E99" s="2">
        <v>0</v>
      </c>
      <c r="F99" s="2">
        <v>4</v>
      </c>
    </row>
    <row r="100" spans="1:6" x14ac:dyDescent="0.25">
      <c r="A100" s="9" t="s">
        <v>21</v>
      </c>
      <c r="B100" s="1" t="s">
        <v>2</v>
      </c>
      <c r="C100" s="1" t="str">
        <f t="shared" si="1"/>
        <v>MAT+CHSEducação Física</v>
      </c>
      <c r="D100" s="2">
        <v>2</v>
      </c>
      <c r="E100" s="2">
        <v>1</v>
      </c>
      <c r="F100" s="2">
        <v>2</v>
      </c>
    </row>
    <row r="101" spans="1:6" x14ac:dyDescent="0.25">
      <c r="A101" s="9" t="s">
        <v>21</v>
      </c>
      <c r="B101" s="1" t="s">
        <v>3</v>
      </c>
      <c r="C101" s="1" t="str">
        <f t="shared" si="1"/>
        <v>MAT+CHSLíngua Inglesa</v>
      </c>
      <c r="D101" s="2">
        <v>2</v>
      </c>
      <c r="E101" s="2">
        <v>2</v>
      </c>
      <c r="F101" s="2">
        <v>2</v>
      </c>
    </row>
    <row r="102" spans="1:6" x14ac:dyDescent="0.25">
      <c r="A102" s="9" t="s">
        <v>21</v>
      </c>
      <c r="B102" s="3" t="s">
        <v>4</v>
      </c>
      <c r="C102" s="3" t="str">
        <f t="shared" si="1"/>
        <v>MAT+CHSMatemática</v>
      </c>
      <c r="D102" s="4">
        <v>5</v>
      </c>
      <c r="E102" s="4">
        <v>5</v>
      </c>
      <c r="F102" s="4">
        <v>8</v>
      </c>
    </row>
    <row r="103" spans="1:6" x14ac:dyDescent="0.25">
      <c r="A103" s="9" t="s">
        <v>21</v>
      </c>
      <c r="B103" s="5" t="s">
        <v>5</v>
      </c>
      <c r="C103" s="5" t="str">
        <f t="shared" si="1"/>
        <v>MAT+CHSBiologia</v>
      </c>
      <c r="D103" s="6">
        <v>2</v>
      </c>
      <c r="E103" s="6">
        <v>2</v>
      </c>
      <c r="F103" s="6">
        <v>0</v>
      </c>
    </row>
    <row r="104" spans="1:6" x14ac:dyDescent="0.25">
      <c r="A104" s="9" t="s">
        <v>21</v>
      </c>
      <c r="B104" s="5" t="s">
        <v>6</v>
      </c>
      <c r="C104" s="5" t="str">
        <f t="shared" si="1"/>
        <v>MAT+CHSFísica</v>
      </c>
      <c r="D104" s="6">
        <v>2</v>
      </c>
      <c r="E104" s="6">
        <v>2</v>
      </c>
      <c r="F104" s="6">
        <v>0</v>
      </c>
    </row>
    <row r="105" spans="1:6" x14ac:dyDescent="0.25">
      <c r="A105" s="9" t="s">
        <v>21</v>
      </c>
      <c r="B105" s="5" t="s">
        <v>7</v>
      </c>
      <c r="C105" s="5" t="str">
        <f t="shared" si="1"/>
        <v>MAT+CHSQuímica</v>
      </c>
      <c r="D105" s="6">
        <v>2</v>
      </c>
      <c r="E105" s="6">
        <v>2</v>
      </c>
      <c r="F105" s="6">
        <v>0</v>
      </c>
    </row>
    <row r="106" spans="1:6" x14ac:dyDescent="0.25">
      <c r="A106" s="9" t="s">
        <v>21</v>
      </c>
      <c r="B106" s="7" t="s">
        <v>8</v>
      </c>
      <c r="C106" s="7" t="str">
        <f t="shared" si="1"/>
        <v>MAT+CHSFilosofia</v>
      </c>
      <c r="D106" s="8">
        <v>2</v>
      </c>
      <c r="E106" s="8">
        <v>4</v>
      </c>
      <c r="F106" s="8">
        <v>3</v>
      </c>
    </row>
    <row r="107" spans="1:6" x14ac:dyDescent="0.25">
      <c r="A107" s="9" t="s">
        <v>21</v>
      </c>
      <c r="B107" s="7" t="s">
        <v>9</v>
      </c>
      <c r="C107" s="7" t="str">
        <f t="shared" si="1"/>
        <v>MAT+CHSGeografia</v>
      </c>
      <c r="D107" s="8">
        <v>2</v>
      </c>
      <c r="E107" s="8">
        <v>4</v>
      </c>
      <c r="F107" s="8">
        <v>3</v>
      </c>
    </row>
    <row r="108" spans="1:6" x14ac:dyDescent="0.25">
      <c r="A108" s="9" t="s">
        <v>21</v>
      </c>
      <c r="B108" s="7" t="s">
        <v>10</v>
      </c>
      <c r="C108" s="7" t="str">
        <f t="shared" si="1"/>
        <v>MAT+CHSHistória</v>
      </c>
      <c r="D108" s="8">
        <v>2</v>
      </c>
      <c r="E108" s="8">
        <v>4</v>
      </c>
      <c r="F108" s="8">
        <v>3</v>
      </c>
    </row>
    <row r="109" spans="1:6" x14ac:dyDescent="0.25">
      <c r="A109" s="9" t="s">
        <v>21</v>
      </c>
      <c r="B109" s="7" t="s">
        <v>11</v>
      </c>
      <c r="C109" s="7" t="str">
        <f t="shared" si="1"/>
        <v>MAT+CHSSociologia</v>
      </c>
      <c r="D109" s="8">
        <v>2</v>
      </c>
      <c r="E109" s="8">
        <v>4</v>
      </c>
      <c r="F109" s="8">
        <v>3</v>
      </c>
    </row>
    <row r="110" spans="1:6" x14ac:dyDescent="0.25">
      <c r="A110" s="9" t="s">
        <v>22</v>
      </c>
      <c r="B110" s="1" t="s">
        <v>0</v>
      </c>
      <c r="C110" s="1" t="str">
        <f t="shared" si="1"/>
        <v>CNT+CHSLíngua Portuguesa</v>
      </c>
      <c r="D110" s="2">
        <v>5</v>
      </c>
      <c r="E110" s="2">
        <v>3</v>
      </c>
      <c r="F110" s="2">
        <v>2</v>
      </c>
    </row>
    <row r="111" spans="1:6" x14ac:dyDescent="0.25">
      <c r="A111" s="9" t="s">
        <v>22</v>
      </c>
      <c r="B111" s="1" t="s">
        <v>1</v>
      </c>
      <c r="C111" s="1" t="str">
        <f t="shared" si="1"/>
        <v>CNT+CHSArte</v>
      </c>
      <c r="D111" s="2">
        <v>2</v>
      </c>
      <c r="E111" s="2">
        <v>0</v>
      </c>
      <c r="F111" s="2">
        <v>2</v>
      </c>
    </row>
    <row r="112" spans="1:6" x14ac:dyDescent="0.25">
      <c r="A112" s="9" t="s">
        <v>22</v>
      </c>
      <c r="B112" s="1" t="s">
        <v>2</v>
      </c>
      <c r="C112" s="1" t="str">
        <f t="shared" si="1"/>
        <v>CNT+CHSEducação Física</v>
      </c>
      <c r="D112" s="2">
        <v>2</v>
      </c>
      <c r="E112" s="2">
        <v>1</v>
      </c>
      <c r="F112" s="2">
        <v>2</v>
      </c>
    </row>
    <row r="113" spans="1:6" x14ac:dyDescent="0.25">
      <c r="A113" s="9" t="s">
        <v>22</v>
      </c>
      <c r="B113" s="1" t="s">
        <v>3</v>
      </c>
      <c r="C113" s="1" t="str">
        <f t="shared" si="1"/>
        <v>CNT+CHSLíngua Inglesa</v>
      </c>
      <c r="D113" s="2">
        <v>2</v>
      </c>
      <c r="E113" s="2">
        <v>2</v>
      </c>
      <c r="F113" s="2">
        <v>4</v>
      </c>
    </row>
    <row r="114" spans="1:6" x14ac:dyDescent="0.25">
      <c r="A114" s="9" t="s">
        <v>22</v>
      </c>
      <c r="B114" s="3" t="s">
        <v>4</v>
      </c>
      <c r="C114" s="3" t="str">
        <f t="shared" si="1"/>
        <v>CNT+CHSMatemática</v>
      </c>
      <c r="D114" s="4">
        <v>5</v>
      </c>
      <c r="E114" s="4">
        <v>3</v>
      </c>
      <c r="F114" s="4">
        <v>2</v>
      </c>
    </row>
    <row r="115" spans="1:6" x14ac:dyDescent="0.25">
      <c r="A115" s="9" t="s">
        <v>22</v>
      </c>
      <c r="B115" s="5" t="s">
        <v>5</v>
      </c>
      <c r="C115" s="5" t="str">
        <f t="shared" si="1"/>
        <v>CNT+CHSBiologia</v>
      </c>
      <c r="D115" s="6">
        <v>2</v>
      </c>
      <c r="E115" s="6">
        <v>4</v>
      </c>
      <c r="F115" s="6">
        <v>2</v>
      </c>
    </row>
    <row r="116" spans="1:6" x14ac:dyDescent="0.25">
      <c r="A116" s="9" t="s">
        <v>22</v>
      </c>
      <c r="B116" s="5" t="s">
        <v>6</v>
      </c>
      <c r="C116" s="5" t="str">
        <f t="shared" si="1"/>
        <v>CNT+CHSFísica</v>
      </c>
      <c r="D116" s="6">
        <v>2</v>
      </c>
      <c r="E116" s="6">
        <v>4</v>
      </c>
      <c r="F116" s="6">
        <v>2</v>
      </c>
    </row>
    <row r="117" spans="1:6" x14ac:dyDescent="0.25">
      <c r="A117" s="9" t="s">
        <v>22</v>
      </c>
      <c r="B117" s="5" t="s">
        <v>7</v>
      </c>
      <c r="C117" s="5" t="str">
        <f t="shared" si="1"/>
        <v>CNT+CHSQuímica</v>
      </c>
      <c r="D117" s="6">
        <v>2</v>
      </c>
      <c r="E117" s="6">
        <v>4</v>
      </c>
      <c r="F117" s="6">
        <v>2</v>
      </c>
    </row>
    <row r="118" spans="1:6" x14ac:dyDescent="0.25">
      <c r="A118" s="9" t="s">
        <v>22</v>
      </c>
      <c r="B118" s="7" t="s">
        <v>8</v>
      </c>
      <c r="C118" s="7" t="str">
        <f t="shared" si="1"/>
        <v>CNT+CHSFilosofia</v>
      </c>
      <c r="D118" s="8">
        <v>2</v>
      </c>
      <c r="E118" s="8">
        <v>2</v>
      </c>
      <c r="F118" s="8">
        <v>4</v>
      </c>
    </row>
    <row r="119" spans="1:6" x14ac:dyDescent="0.25">
      <c r="A119" s="9" t="s">
        <v>22</v>
      </c>
      <c r="B119" s="7" t="s">
        <v>9</v>
      </c>
      <c r="C119" s="7" t="str">
        <f t="shared" si="1"/>
        <v>CNT+CHSGeografia</v>
      </c>
      <c r="D119" s="8">
        <v>2</v>
      </c>
      <c r="E119" s="8">
        <v>4</v>
      </c>
      <c r="F119" s="8">
        <v>2</v>
      </c>
    </row>
    <row r="120" spans="1:6" x14ac:dyDescent="0.25">
      <c r="A120" s="9" t="s">
        <v>22</v>
      </c>
      <c r="B120" s="7" t="s">
        <v>10</v>
      </c>
      <c r="C120" s="7" t="str">
        <f t="shared" si="1"/>
        <v>CNT+CHSHistória</v>
      </c>
      <c r="D120" s="8">
        <v>2</v>
      </c>
      <c r="E120" s="8">
        <v>2</v>
      </c>
      <c r="F120" s="8">
        <v>4</v>
      </c>
    </row>
    <row r="121" spans="1:6" x14ac:dyDescent="0.25">
      <c r="A121" s="9" t="s">
        <v>22</v>
      </c>
      <c r="B121" s="7" t="s">
        <v>11</v>
      </c>
      <c r="C121" s="7" t="str">
        <f t="shared" si="1"/>
        <v>CNT+CHSSociologia</v>
      </c>
      <c r="D121" s="8">
        <v>2</v>
      </c>
      <c r="E121" s="8">
        <v>4</v>
      </c>
      <c r="F121" s="8">
        <v>2</v>
      </c>
    </row>
    <row r="122" spans="1:6" x14ac:dyDescent="0.25">
      <c r="A122" s="9" t="s">
        <v>33</v>
      </c>
      <c r="B122" s="1" t="s">
        <v>0</v>
      </c>
      <c r="C122" s="1" t="str">
        <f t="shared" ref="C122:C133" si="2">CONCATENATE(A122,B122)</f>
        <v>NovotecLíngua Portuguesa</v>
      </c>
      <c r="D122" s="2">
        <v>5</v>
      </c>
      <c r="E122" s="2">
        <v>3</v>
      </c>
      <c r="F122" s="2">
        <v>2</v>
      </c>
    </row>
    <row r="123" spans="1:6" x14ac:dyDescent="0.25">
      <c r="A123" s="9" t="s">
        <v>33</v>
      </c>
      <c r="B123" s="1" t="s">
        <v>1</v>
      </c>
      <c r="C123" s="1" t="str">
        <f t="shared" si="2"/>
        <v>NovotecArte</v>
      </c>
      <c r="D123" s="2">
        <v>2</v>
      </c>
      <c r="E123" s="2">
        <v>0</v>
      </c>
      <c r="F123" s="2">
        <v>2</v>
      </c>
    </row>
    <row r="124" spans="1:6" x14ac:dyDescent="0.25">
      <c r="A124" s="9" t="s">
        <v>33</v>
      </c>
      <c r="B124" s="1" t="s">
        <v>2</v>
      </c>
      <c r="C124" s="1" t="str">
        <f t="shared" si="2"/>
        <v>NovotecEducação Física</v>
      </c>
      <c r="D124" s="2">
        <v>2</v>
      </c>
      <c r="E124" s="2">
        <v>2</v>
      </c>
      <c r="F124" s="2">
        <v>2</v>
      </c>
    </row>
    <row r="125" spans="1:6" x14ac:dyDescent="0.25">
      <c r="A125" s="9" t="s">
        <v>33</v>
      </c>
      <c r="B125" s="1" t="s">
        <v>3</v>
      </c>
      <c r="C125" s="1" t="str">
        <f t="shared" si="2"/>
        <v>NovotecLíngua Inglesa</v>
      </c>
      <c r="D125" s="2">
        <v>2</v>
      </c>
      <c r="E125" s="2">
        <v>2</v>
      </c>
      <c r="F125" s="2">
        <v>2</v>
      </c>
    </row>
    <row r="126" spans="1:6" x14ac:dyDescent="0.25">
      <c r="A126" s="9" t="s">
        <v>33</v>
      </c>
      <c r="B126" s="3" t="s">
        <v>4</v>
      </c>
      <c r="C126" s="3" t="str">
        <f t="shared" si="2"/>
        <v>NovotecMatemática</v>
      </c>
      <c r="D126" s="4">
        <v>5</v>
      </c>
      <c r="E126" s="4">
        <v>3</v>
      </c>
      <c r="F126" s="4">
        <v>2</v>
      </c>
    </row>
    <row r="127" spans="1:6" x14ac:dyDescent="0.25">
      <c r="A127" s="9" t="s">
        <v>33</v>
      </c>
      <c r="B127" s="5" t="s">
        <v>5</v>
      </c>
      <c r="C127" s="5" t="str">
        <f t="shared" si="2"/>
        <v>NovotecBiologia</v>
      </c>
      <c r="D127" s="6">
        <v>2</v>
      </c>
      <c r="E127" s="6">
        <v>2</v>
      </c>
      <c r="F127" s="6">
        <v>0</v>
      </c>
    </row>
    <row r="128" spans="1:6" x14ac:dyDescent="0.25">
      <c r="A128" s="9" t="s">
        <v>33</v>
      </c>
      <c r="B128" s="5" t="s">
        <v>6</v>
      </c>
      <c r="C128" s="5" t="str">
        <f t="shared" si="2"/>
        <v>NovotecFísica</v>
      </c>
      <c r="D128" s="6">
        <v>2</v>
      </c>
      <c r="E128" s="6">
        <v>2</v>
      </c>
      <c r="F128" s="6">
        <v>0</v>
      </c>
    </row>
    <row r="129" spans="1:6" x14ac:dyDescent="0.25">
      <c r="A129" s="9" t="s">
        <v>33</v>
      </c>
      <c r="B129" s="5" t="s">
        <v>7</v>
      </c>
      <c r="C129" s="5" t="str">
        <f t="shared" si="2"/>
        <v>NovotecQuímica</v>
      </c>
      <c r="D129" s="6">
        <v>2</v>
      </c>
      <c r="E129" s="6">
        <v>2</v>
      </c>
      <c r="F129" s="6">
        <v>0</v>
      </c>
    </row>
    <row r="130" spans="1:6" x14ac:dyDescent="0.25">
      <c r="A130" s="9" t="s">
        <v>33</v>
      </c>
      <c r="B130" s="7" t="s">
        <v>8</v>
      </c>
      <c r="C130" s="7" t="str">
        <f t="shared" si="2"/>
        <v>NovotecFilosofia</v>
      </c>
      <c r="D130" s="8">
        <v>2</v>
      </c>
      <c r="E130" s="8">
        <v>2</v>
      </c>
      <c r="F130" s="8">
        <v>0</v>
      </c>
    </row>
    <row r="131" spans="1:6" x14ac:dyDescent="0.25">
      <c r="A131" s="9" t="s">
        <v>33</v>
      </c>
      <c r="B131" s="7" t="s">
        <v>9</v>
      </c>
      <c r="C131" s="7" t="str">
        <f t="shared" si="2"/>
        <v>NovotecGeografia</v>
      </c>
      <c r="D131" s="8">
        <v>2</v>
      </c>
      <c r="E131" s="8">
        <v>2</v>
      </c>
      <c r="F131" s="8">
        <v>0</v>
      </c>
    </row>
    <row r="132" spans="1:6" x14ac:dyDescent="0.25">
      <c r="A132" s="9" t="s">
        <v>33</v>
      </c>
      <c r="B132" s="7" t="s">
        <v>10</v>
      </c>
      <c r="C132" s="7" t="str">
        <f t="shared" si="2"/>
        <v>NovotecHistória</v>
      </c>
      <c r="D132" s="8">
        <v>2</v>
      </c>
      <c r="E132" s="8">
        <v>2</v>
      </c>
      <c r="F132" s="8">
        <v>0</v>
      </c>
    </row>
    <row r="133" spans="1:6" x14ac:dyDescent="0.25">
      <c r="A133" s="9" t="s">
        <v>33</v>
      </c>
      <c r="B133" s="7" t="s">
        <v>11</v>
      </c>
      <c r="C133" s="7" t="str">
        <f t="shared" si="2"/>
        <v>NovotecSociologia</v>
      </c>
      <c r="D133" s="8">
        <v>2</v>
      </c>
      <c r="E133" s="8">
        <v>2</v>
      </c>
      <c r="F133" s="8">
        <v>0</v>
      </c>
    </row>
  </sheetData>
  <sheetProtection algorithmName="SHA-512" hashValue="AsOO7iEusjNp+usJ3yJ5h/d+4EwE3RJtcx+/MeWtmkoas4pHraFVf31l/m86X7QfDFa4eJwvO0hNtW8mjlwsAg==" saltValue="iyb7tGjGpLJwS0VNmh/1RQ==" spinCount="100000" sheet="1" objects="1" scenarios="1" selectLockedCells="1"/>
  <mergeCells count="1">
    <mergeCell ref="K2:T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2A5F7-073B-4E0D-A679-6329DA7BC20C}">
  <dimension ref="A1:L29"/>
  <sheetViews>
    <sheetView tabSelected="1" topLeftCell="A4" zoomScale="120" zoomScaleNormal="120" workbookViewId="0">
      <selection activeCell="B14" sqref="B14"/>
    </sheetView>
  </sheetViews>
  <sheetFormatPr defaultColWidth="9.140625" defaultRowHeight="12.75" x14ac:dyDescent="0.2"/>
  <cols>
    <col min="1" max="1" width="15.42578125" style="13" bestFit="1" customWidth="1"/>
    <col min="2" max="2" width="7.42578125" style="10" bestFit="1" customWidth="1"/>
    <col min="3" max="3" width="4.85546875" style="10" customWidth="1"/>
    <col min="4" max="4" width="15.42578125" style="13" customWidth="1"/>
    <col min="5" max="6" width="14.28515625" style="13" customWidth="1"/>
    <col min="7" max="9" width="9.140625" style="13"/>
    <col min="10" max="12" width="10.140625" style="13" customWidth="1"/>
    <col min="13" max="13" width="3" style="10" bestFit="1" customWidth="1"/>
    <col min="14" max="16384" width="9.140625" style="10"/>
  </cols>
  <sheetData>
    <row r="1" spans="1:12" ht="27" customHeight="1" x14ac:dyDescent="0.25">
      <c r="D1" s="32" t="s">
        <v>38</v>
      </c>
      <c r="E1" s="33" t="s">
        <v>43</v>
      </c>
      <c r="F1" s="33"/>
    </row>
    <row r="2" spans="1:12" ht="38.25" x14ac:dyDescent="0.2">
      <c r="A2" s="13" t="s">
        <v>12</v>
      </c>
      <c r="B2" s="11">
        <v>3</v>
      </c>
      <c r="D2" s="32"/>
      <c r="E2" s="15" t="s">
        <v>23</v>
      </c>
      <c r="F2" s="15" t="s">
        <v>24</v>
      </c>
      <c r="G2" s="15" t="s">
        <v>31</v>
      </c>
      <c r="H2" s="15" t="s">
        <v>37</v>
      </c>
      <c r="I2" s="15"/>
      <c r="J2" s="15" t="s">
        <v>36</v>
      </c>
      <c r="K2" s="15" t="s">
        <v>34</v>
      </c>
      <c r="L2" s="15" t="s">
        <v>35</v>
      </c>
    </row>
    <row r="3" spans="1:12" x14ac:dyDescent="0.2">
      <c r="A3" s="13" t="s">
        <v>13</v>
      </c>
      <c r="B3" s="12">
        <v>0</v>
      </c>
      <c r="D3" s="16" t="s">
        <v>0</v>
      </c>
      <c r="E3" s="14">
        <f>IF($B$14="Diurno",$B$2*5,$B$2*4)</f>
        <v>12</v>
      </c>
      <c r="F3" s="14">
        <f>($B$3*Apresentação!E2)+(Calculadora!$B$4*Apresentação!E14)+(Calculadora!$B$5*Apresentação!E26)+(Calculadora!$B$6*Apresentação!E38)+($B$7*Apresentação!E50)+(Calculadora!$B$8*Apresentação!E62)+(Calculadora!$B$9*Apresentação!E74)+($B$10*Apresentação!E86)+(Calculadora!$B$11*Apresentação!E98)+(Calculadora!$B$12*Apresentação!E110)+($B$13*Apresentação!E122)</f>
        <v>13</v>
      </c>
      <c r="G3" s="14">
        <f>F3-E3</f>
        <v>1</v>
      </c>
      <c r="H3" s="14">
        <f t="shared" ref="H3:H14" si="0">IF(B14="Diurno",J3+K3,L3)</f>
        <v>24</v>
      </c>
      <c r="I3" s="14"/>
      <c r="J3" s="14">
        <f t="shared" ref="J3:J14" si="1">$B$2*5</f>
        <v>15</v>
      </c>
      <c r="K3" s="14">
        <f t="shared" ref="K3:K14" si="2">$B$2*3</f>
        <v>9</v>
      </c>
      <c r="L3" s="14">
        <f t="shared" ref="L3:L14" si="3">$B$2*8</f>
        <v>24</v>
      </c>
    </row>
    <row r="4" spans="1:12" x14ac:dyDescent="0.2">
      <c r="A4" s="13" t="s">
        <v>14</v>
      </c>
      <c r="B4" s="12">
        <v>0</v>
      </c>
      <c r="D4" s="16" t="s">
        <v>1</v>
      </c>
      <c r="E4" s="14">
        <f>$B$2*2</f>
        <v>6</v>
      </c>
      <c r="F4" s="14">
        <f>($B$3*Apresentação!E3)+(Calculadora!$B$4*Apresentação!E15)+(Calculadora!$B$5*Apresentação!E27)+(Calculadora!$B$6*Apresentação!E39)+($B$7*Apresentação!E51)+(Calculadora!$B$8*Apresentação!E63)+(Calculadora!$B$9*Apresentação!E75)+($B$10*Apresentação!E87)+(Calculadora!$B$11*Apresentação!E99)+(Calculadora!$B$12*Apresentação!E111)+($B$13*Apresentação!E123)</f>
        <v>4</v>
      </c>
      <c r="G4" s="14">
        <f t="shared" ref="G4:G14" si="4">F4-E4</f>
        <v>-2</v>
      </c>
      <c r="H4" s="14">
        <f t="shared" si="0"/>
        <v>24</v>
      </c>
      <c r="I4" s="14"/>
      <c r="J4" s="14">
        <f t="shared" si="1"/>
        <v>15</v>
      </c>
      <c r="K4" s="14">
        <f t="shared" si="2"/>
        <v>9</v>
      </c>
      <c r="L4" s="14">
        <f t="shared" si="3"/>
        <v>24</v>
      </c>
    </row>
    <row r="5" spans="1:12" x14ac:dyDescent="0.2">
      <c r="A5" s="13" t="s">
        <v>15</v>
      </c>
      <c r="B5" s="12">
        <v>0</v>
      </c>
      <c r="D5" s="16" t="s">
        <v>2</v>
      </c>
      <c r="E5" s="14">
        <f>$B$2*2</f>
        <v>6</v>
      </c>
      <c r="F5" s="14">
        <f>($B$3*Apresentação!E4)+(Calculadora!$B$4*Apresentação!E16)+(Calculadora!$B$5*Apresentação!E28)+(Calculadora!$B$6*Apresentação!E40)+($B$7*Apresentação!E52)+(Calculadora!$B$8*Apresentação!E64)+(Calculadora!$B$9*Apresentação!E76)+($B$10*Apresentação!E88)+(Calculadora!$B$11*Apresentação!E100)+(Calculadora!$B$12*Apresentação!E112)+($B$13*Apresentação!E124)</f>
        <v>5</v>
      </c>
      <c r="G5" s="14">
        <f t="shared" si="4"/>
        <v>-1</v>
      </c>
      <c r="H5" s="14">
        <f t="shared" si="0"/>
        <v>24</v>
      </c>
      <c r="I5" s="14"/>
      <c r="J5" s="14">
        <f t="shared" si="1"/>
        <v>15</v>
      </c>
      <c r="K5" s="14">
        <f t="shared" si="2"/>
        <v>9</v>
      </c>
      <c r="L5" s="14">
        <f t="shared" si="3"/>
        <v>24</v>
      </c>
    </row>
    <row r="6" spans="1:12" x14ac:dyDescent="0.2">
      <c r="A6" s="13" t="s">
        <v>16</v>
      </c>
      <c r="B6" s="12">
        <v>0</v>
      </c>
      <c r="D6" s="16" t="s">
        <v>3</v>
      </c>
      <c r="E6" s="14">
        <f>$B$2*2</f>
        <v>6</v>
      </c>
      <c r="F6" s="14">
        <f>($B$3*Apresentação!E5)+(Calculadora!$B$4*Apresentação!E17)+(Calculadora!$B$5*Apresentação!E29)+(Calculadora!$B$6*Apresentação!E41)+($B$7*Apresentação!E53)+(Calculadora!$B$8*Apresentação!E65)+(Calculadora!$B$9*Apresentação!E77)+($B$10*Apresentação!E89)+(Calculadora!$B$11*Apresentação!E101)+(Calculadora!$B$12*Apresentação!E113)+($B$13*Apresentação!E125)</f>
        <v>6</v>
      </c>
      <c r="G6" s="14">
        <f t="shared" si="4"/>
        <v>0</v>
      </c>
      <c r="H6" s="14">
        <f t="shared" si="0"/>
        <v>24</v>
      </c>
      <c r="I6" s="14"/>
      <c r="J6" s="14">
        <f t="shared" si="1"/>
        <v>15</v>
      </c>
      <c r="K6" s="14">
        <f t="shared" si="2"/>
        <v>9</v>
      </c>
      <c r="L6" s="14">
        <f t="shared" si="3"/>
        <v>24</v>
      </c>
    </row>
    <row r="7" spans="1:12" x14ac:dyDescent="0.2">
      <c r="A7" s="13" t="s">
        <v>17</v>
      </c>
      <c r="B7" s="12">
        <v>0</v>
      </c>
      <c r="D7" s="17" t="s">
        <v>4</v>
      </c>
      <c r="E7" s="14">
        <f>IF($B$14="Diurno",$B$2*5,$B$2*4)</f>
        <v>12</v>
      </c>
      <c r="F7" s="14">
        <f>($B$3*Apresentação!E6)+(Calculadora!$B$4*Apresentação!E18)+(Calculadora!$B$5*Apresentação!E30)+(Calculadora!$B$6*Apresentação!E42)+($B$7*Apresentação!E54)+(Calculadora!$B$8*Apresentação!E66)+(Calculadora!$B$9*Apresentação!E78)+($B$10*Apresentação!E90)+(Calculadora!$B$11*Apresentação!E102)+(Calculadora!$B$12*Apresentação!E114)+($B$13*Apresentação!E126)</f>
        <v>13</v>
      </c>
      <c r="G7" s="14">
        <f t="shared" si="4"/>
        <v>1</v>
      </c>
      <c r="H7" s="14">
        <f t="shared" si="0"/>
        <v>24</v>
      </c>
      <c r="I7" s="14"/>
      <c r="J7" s="14">
        <f t="shared" si="1"/>
        <v>15</v>
      </c>
      <c r="K7" s="14">
        <f t="shared" si="2"/>
        <v>9</v>
      </c>
      <c r="L7" s="14">
        <f t="shared" si="3"/>
        <v>24</v>
      </c>
    </row>
    <row r="8" spans="1:12" x14ac:dyDescent="0.2">
      <c r="A8" s="13" t="s">
        <v>18</v>
      </c>
      <c r="B8" s="12">
        <v>1</v>
      </c>
      <c r="D8" s="18" t="s">
        <v>5</v>
      </c>
      <c r="E8" s="14">
        <f t="shared" ref="E8:E13" si="5">$B$2*2</f>
        <v>6</v>
      </c>
      <c r="F8" s="14">
        <f>($B$3*Apresentação!E7)+(Calculadora!$B$4*Apresentação!E19)+(Calculadora!$B$5*Apresentação!E31)+(Calculadora!$B$6*Apresentação!E43)+($B$7*Apresentação!E55)+(Calculadora!$B$8*Apresentação!E67)+(Calculadora!$B$9*Apresentação!E79)+($B$10*Apresentação!E91)+(Calculadora!$B$11*Apresentação!E103)+(Calculadora!$B$12*Apresentação!E115)+($B$13*Apresentação!E127)</f>
        <v>10</v>
      </c>
      <c r="G8" s="14">
        <f t="shared" si="4"/>
        <v>4</v>
      </c>
      <c r="H8" s="14">
        <f t="shared" si="0"/>
        <v>24</v>
      </c>
      <c r="I8" s="14"/>
      <c r="J8" s="14">
        <f t="shared" si="1"/>
        <v>15</v>
      </c>
      <c r="K8" s="14">
        <f t="shared" si="2"/>
        <v>9</v>
      </c>
      <c r="L8" s="14">
        <f t="shared" si="3"/>
        <v>24</v>
      </c>
    </row>
    <row r="9" spans="1:12" x14ac:dyDescent="0.2">
      <c r="A9" s="13" t="s">
        <v>19</v>
      </c>
      <c r="B9" s="12">
        <v>1</v>
      </c>
      <c r="D9" s="18" t="s">
        <v>6</v>
      </c>
      <c r="E9" s="14">
        <f t="shared" si="5"/>
        <v>6</v>
      </c>
      <c r="F9" s="14">
        <f>($B$3*Apresentação!E8)+(Calculadora!$B$4*Apresentação!E20)+(Calculadora!$B$5*Apresentação!E32)+(Calculadora!$B$6*Apresentação!E44)+($B$7*Apresentação!E56)+(Calculadora!$B$8*Apresentação!E68)+(Calculadora!$B$9*Apresentação!E80)+($B$10*Apresentação!E92)+(Calculadora!$B$11*Apresentação!E104)+(Calculadora!$B$12*Apresentação!E116)+($B$13*Apresentação!E128)</f>
        <v>10</v>
      </c>
      <c r="G9" s="14">
        <f t="shared" si="4"/>
        <v>4</v>
      </c>
      <c r="H9" s="14">
        <f t="shared" si="0"/>
        <v>24</v>
      </c>
      <c r="I9" s="14"/>
      <c r="J9" s="14">
        <f t="shared" si="1"/>
        <v>15</v>
      </c>
      <c r="K9" s="14">
        <f t="shared" si="2"/>
        <v>9</v>
      </c>
      <c r="L9" s="14">
        <f t="shared" si="3"/>
        <v>24</v>
      </c>
    </row>
    <row r="10" spans="1:12" x14ac:dyDescent="0.2">
      <c r="A10" s="13" t="s">
        <v>20</v>
      </c>
      <c r="B10" s="12">
        <v>1</v>
      </c>
      <c r="D10" s="18" t="s">
        <v>7</v>
      </c>
      <c r="E10" s="14">
        <f t="shared" si="5"/>
        <v>6</v>
      </c>
      <c r="F10" s="14">
        <f>($B$3*Apresentação!E9)+(Calculadora!$B$4*Apresentação!E21)+(Calculadora!$B$5*Apresentação!E33)+(Calculadora!$B$6*Apresentação!E45)+($B$7*Apresentação!E57)+(Calculadora!$B$8*Apresentação!E69)+(Calculadora!$B$9*Apresentação!E81)+($B$10*Apresentação!E93)+(Calculadora!$B$11*Apresentação!E105)+(Calculadora!$B$12*Apresentação!E117)+($B$13*Apresentação!E129)</f>
        <v>10</v>
      </c>
      <c r="G10" s="14">
        <f t="shared" si="4"/>
        <v>4</v>
      </c>
      <c r="H10" s="14">
        <f t="shared" si="0"/>
        <v>24</v>
      </c>
      <c r="I10" s="14"/>
      <c r="J10" s="14">
        <f t="shared" si="1"/>
        <v>15</v>
      </c>
      <c r="K10" s="14">
        <f t="shared" si="2"/>
        <v>9</v>
      </c>
      <c r="L10" s="14">
        <f t="shared" si="3"/>
        <v>24</v>
      </c>
    </row>
    <row r="11" spans="1:12" x14ac:dyDescent="0.2">
      <c r="A11" s="13" t="s">
        <v>21</v>
      </c>
      <c r="B11" s="12">
        <v>0</v>
      </c>
      <c r="D11" s="19" t="s">
        <v>8</v>
      </c>
      <c r="E11" s="14">
        <f>$B$2*2</f>
        <v>6</v>
      </c>
      <c r="F11" s="14">
        <f>($B$3*Apresentação!E10)+(Calculadora!$B$4*Apresentação!E22)+(Calculadora!$B$5*Apresentação!E34)+(Calculadora!$B$6*Apresentação!E46)+($B$7*Apresentação!E58)+(Calculadora!$B$8*Apresentação!E70)+(Calculadora!$B$9*Apresentação!E82)+($B$10*Apresentação!E94)+(Calculadora!$B$11*Apresentação!E106)+(Calculadora!$B$12*Apresentação!E118)+($B$13*Apresentação!E130)</f>
        <v>8</v>
      </c>
      <c r="G11" s="14">
        <f t="shared" si="4"/>
        <v>2</v>
      </c>
      <c r="H11" s="14">
        <f t="shared" si="0"/>
        <v>24</v>
      </c>
      <c r="I11" s="14"/>
      <c r="J11" s="14">
        <f t="shared" si="1"/>
        <v>15</v>
      </c>
      <c r="K11" s="14">
        <f t="shared" si="2"/>
        <v>9</v>
      </c>
      <c r="L11" s="14">
        <f t="shared" si="3"/>
        <v>24</v>
      </c>
    </row>
    <row r="12" spans="1:12" x14ac:dyDescent="0.2">
      <c r="A12" s="13" t="s">
        <v>22</v>
      </c>
      <c r="B12" s="12"/>
      <c r="D12" s="19" t="s">
        <v>9</v>
      </c>
      <c r="E12" s="14">
        <f t="shared" si="5"/>
        <v>6</v>
      </c>
      <c r="F12" s="14">
        <f>($B$3*Apresentação!E11)+(Calculadora!$B$4*Apresentação!E23)+(Calculadora!$B$5*Apresentação!E35)+(Calculadora!$B$6*Apresentação!E47)+($B$7*Apresentação!E59)+(Calculadora!$B$8*Apresentação!E71)+(Calculadora!$B$9*Apresentação!E83)+($B$10*Apresentação!E95)+(Calculadora!$B$11*Apresentação!E107)+(Calculadora!$B$12*Apresentação!E119)+($B$13*Apresentação!E131)</f>
        <v>6</v>
      </c>
      <c r="G12" s="14">
        <f t="shared" si="4"/>
        <v>0</v>
      </c>
      <c r="H12" s="14">
        <f t="shared" si="0"/>
        <v>24</v>
      </c>
      <c r="I12" s="14"/>
      <c r="J12" s="14">
        <f t="shared" si="1"/>
        <v>15</v>
      </c>
      <c r="K12" s="14">
        <f t="shared" si="2"/>
        <v>9</v>
      </c>
      <c r="L12" s="14">
        <f t="shared" si="3"/>
        <v>24</v>
      </c>
    </row>
    <row r="13" spans="1:12" x14ac:dyDescent="0.2">
      <c r="A13" s="13" t="s">
        <v>32</v>
      </c>
      <c r="B13" s="12">
        <v>0</v>
      </c>
      <c r="D13" s="19" t="s">
        <v>10</v>
      </c>
      <c r="E13" s="14">
        <f t="shared" si="5"/>
        <v>6</v>
      </c>
      <c r="F13" s="14">
        <f>($B$3*Apresentação!E12)+(Calculadora!$B$4*Apresentação!E24)+(Calculadora!$B$5*Apresentação!E36)+(Calculadora!$B$6*Apresentação!E48)+($B$7*Apresentação!E60)+(Calculadora!$B$8*Apresentação!E72)+(Calculadora!$B$9*Apresentação!E84)+($B$10*Apresentação!E96)+(Calculadora!$B$11*Apresentação!E108)+(Calculadora!$B$12*Apresentação!E120)+($B$13*Apresentação!E132)</f>
        <v>8</v>
      </c>
      <c r="G13" s="14">
        <f t="shared" si="4"/>
        <v>2</v>
      </c>
      <c r="H13" s="14">
        <f t="shared" si="0"/>
        <v>24</v>
      </c>
      <c r="I13" s="14"/>
      <c r="J13" s="14">
        <f t="shared" si="1"/>
        <v>15</v>
      </c>
      <c r="K13" s="14">
        <f t="shared" si="2"/>
        <v>9</v>
      </c>
      <c r="L13" s="14">
        <f t="shared" si="3"/>
        <v>24</v>
      </c>
    </row>
    <row r="14" spans="1:12" x14ac:dyDescent="0.2">
      <c r="A14" s="13" t="s">
        <v>39</v>
      </c>
      <c r="B14" s="11" t="s">
        <v>41</v>
      </c>
      <c r="D14" s="19" t="s">
        <v>11</v>
      </c>
      <c r="E14" s="14">
        <f>IF($B$14="Diurno",$B$2*2,$B$2*1)</f>
        <v>3</v>
      </c>
      <c r="F14" s="14">
        <f>($B$3*Apresentação!E13)+(Calculadora!$B$4*Apresentação!E25)+(Calculadora!$B$5*Apresentação!E37)+(Calculadora!$B$6*Apresentação!E49)+($B$7*Apresentação!E61)+(Calculadora!$B$8*Apresentação!E73)+(Calculadora!$B$9*Apresentação!E85)+($B$10*Apresentação!E97)+(Calculadora!$B$11*Apresentação!E109)+(Calculadora!$B$12*Apresentação!E121)+($B$13*Apresentação!E133)</f>
        <v>6</v>
      </c>
      <c r="G14" s="14">
        <f t="shared" si="4"/>
        <v>3</v>
      </c>
      <c r="H14" s="14">
        <f t="shared" si="0"/>
        <v>24</v>
      </c>
      <c r="I14" s="14"/>
      <c r="J14" s="14">
        <f t="shared" si="1"/>
        <v>15</v>
      </c>
      <c r="K14" s="14">
        <f t="shared" si="2"/>
        <v>9</v>
      </c>
      <c r="L14" s="14">
        <f t="shared" si="3"/>
        <v>24</v>
      </c>
    </row>
    <row r="15" spans="1:12" ht="25.5" x14ac:dyDescent="0.2">
      <c r="A15" s="21" t="s">
        <v>42</v>
      </c>
    </row>
    <row r="16" spans="1:12" ht="29.25" customHeight="1" x14ac:dyDescent="0.25">
      <c r="A16" s="22">
        <f>SUM(B3:B13)</f>
        <v>3</v>
      </c>
      <c r="D16" s="32" t="s">
        <v>38</v>
      </c>
      <c r="E16" s="33" t="s">
        <v>44</v>
      </c>
      <c r="F16" s="33"/>
    </row>
    <row r="17" spans="1:12" ht="38.25" x14ac:dyDescent="0.2">
      <c r="A17" s="20" t="str">
        <f>IF(A16=B2,"ok","confira os dados")</f>
        <v>ok</v>
      </c>
      <c r="D17" s="32"/>
      <c r="E17" s="15" t="s">
        <v>23</v>
      </c>
      <c r="F17" s="15" t="s">
        <v>24</v>
      </c>
      <c r="G17" s="15" t="s">
        <v>31</v>
      </c>
      <c r="H17" s="15" t="s">
        <v>37</v>
      </c>
      <c r="J17" s="15" t="s">
        <v>36</v>
      </c>
      <c r="K17" s="15" t="s">
        <v>34</v>
      </c>
      <c r="L17" s="15" t="s">
        <v>35</v>
      </c>
    </row>
    <row r="18" spans="1:12" x14ac:dyDescent="0.2">
      <c r="D18" s="16" t="s">
        <v>0</v>
      </c>
      <c r="E18" s="14">
        <f>IF($B$14="Diurno",$B$2*5*2,$B$2*4*2)</f>
        <v>24</v>
      </c>
      <c r="F18" s="14">
        <f>($B$3*Apresentação!F2)+(Calculadora!$B$4*Apresentação!F14)+(Calculadora!$B$5*Apresentação!F26)+(Calculadora!$B$6*Apresentação!F38)+($B$7*Apresentação!F50)+(Calculadora!$B$8*Apresentação!F62)+(Calculadora!$B$9*Apresentação!F74)+($B$10*Apresentação!F86)+(Calculadora!$B$11*Apresentação!F98)+(Calculadora!$B$12*Apresentação!F110)+F3</f>
        <v>26</v>
      </c>
      <c r="G18" s="14">
        <f>F18-E18</f>
        <v>2</v>
      </c>
      <c r="H18" s="14">
        <f t="shared" ref="H18:H29" si="6">IF(B30="Diurno",J18+K18,L18)</f>
        <v>24</v>
      </c>
      <c r="J18" s="14">
        <f t="shared" ref="J18:J29" si="7">$B$2*5</f>
        <v>15</v>
      </c>
      <c r="K18" s="14">
        <f t="shared" ref="K18:K29" si="8">$B$2*3</f>
        <v>9</v>
      </c>
      <c r="L18" s="14">
        <f t="shared" ref="L18:L29" si="9">$B$2*8</f>
        <v>24</v>
      </c>
    </row>
    <row r="19" spans="1:12" x14ac:dyDescent="0.2">
      <c r="D19" s="16" t="s">
        <v>1</v>
      </c>
      <c r="E19" s="14">
        <f>$B$2*2*2</f>
        <v>12</v>
      </c>
      <c r="F19" s="14">
        <f>($B$3*Apresentação!F3)+(Calculadora!$B$4*Apresentação!F15)+(Calculadora!$B$5*Apresentação!F27)+(Calculadora!$B$6*Apresentação!F39)+($B$7*Apresentação!F51)+(Calculadora!$B$8*Apresentação!F63)+(Calculadora!$B$9*Apresentação!F75)+($B$10*Apresentação!F87)+(Calculadora!$B$11*Apresentação!F99)+(Calculadora!$B$12*Apresentação!F111)+F4</f>
        <v>14</v>
      </c>
      <c r="G19" s="14">
        <f t="shared" ref="G19:G29" si="10">F19-E19</f>
        <v>2</v>
      </c>
      <c r="H19" s="14">
        <f t="shared" si="6"/>
        <v>24</v>
      </c>
      <c r="J19" s="14">
        <f t="shared" si="7"/>
        <v>15</v>
      </c>
      <c r="K19" s="14">
        <f t="shared" si="8"/>
        <v>9</v>
      </c>
      <c r="L19" s="14">
        <f t="shared" si="9"/>
        <v>24</v>
      </c>
    </row>
    <row r="20" spans="1:12" x14ac:dyDescent="0.2">
      <c r="D20" s="16" t="s">
        <v>2</v>
      </c>
      <c r="E20" s="14">
        <f>$B$2*2*2</f>
        <v>12</v>
      </c>
      <c r="F20" s="14">
        <f>($B$3*Apresentação!F4)+(Calculadora!$B$4*Apresentação!F16)+(Calculadora!$B$5*Apresentação!F28)+(Calculadora!$B$6*Apresentação!F40)+($B$7*Apresentação!F52)+(Calculadora!$B$8*Apresentação!F64)+(Calculadora!$B$9*Apresentação!F76)+($B$10*Apresentação!F88)+(Calculadora!$B$11*Apresentação!F100)+(Calculadora!$B$12*Apresentação!F112)+F5</f>
        <v>17</v>
      </c>
      <c r="G20" s="14">
        <f t="shared" si="10"/>
        <v>5</v>
      </c>
      <c r="H20" s="14">
        <f t="shared" si="6"/>
        <v>24</v>
      </c>
      <c r="J20" s="14">
        <f t="shared" si="7"/>
        <v>15</v>
      </c>
      <c r="K20" s="14">
        <f t="shared" si="8"/>
        <v>9</v>
      </c>
      <c r="L20" s="14">
        <f t="shared" si="9"/>
        <v>24</v>
      </c>
    </row>
    <row r="21" spans="1:12" x14ac:dyDescent="0.2">
      <c r="D21" s="16" t="s">
        <v>3</v>
      </c>
      <c r="E21" s="14">
        <f>$B$2*2*2</f>
        <v>12</v>
      </c>
      <c r="F21" s="14">
        <f>($B$3*Apresentação!F5)+(Calculadora!$B$4*Apresentação!F17)+(Calculadora!$B$5*Apresentação!F29)+(Calculadora!$B$6*Apresentação!F41)+($B$7*Apresentação!F53)+(Calculadora!$B$8*Apresentação!F65)+(Calculadora!$B$9*Apresentação!F77)+($B$10*Apresentação!F89)+(Calculadora!$B$11*Apresentação!F101)+(Calculadora!$B$12*Apresentação!F113)+F6</f>
        <v>19</v>
      </c>
      <c r="G21" s="14">
        <f t="shared" si="10"/>
        <v>7</v>
      </c>
      <c r="H21" s="14">
        <f t="shared" si="6"/>
        <v>24</v>
      </c>
      <c r="J21" s="14">
        <f t="shared" si="7"/>
        <v>15</v>
      </c>
      <c r="K21" s="14">
        <f t="shared" si="8"/>
        <v>9</v>
      </c>
      <c r="L21" s="14">
        <f t="shared" si="9"/>
        <v>24</v>
      </c>
    </row>
    <row r="22" spans="1:12" x14ac:dyDescent="0.2">
      <c r="D22" s="17" t="s">
        <v>4</v>
      </c>
      <c r="E22" s="14">
        <f>IF($B$14="Diurno",$B$2*5*2,$B$2*4*2)</f>
        <v>24</v>
      </c>
      <c r="F22" s="14">
        <f>($B$3*Apresentação!F6)+(Calculadora!$B$4*Apresentação!F18)+(Calculadora!$B$5*Apresentação!F30)+(Calculadora!$B$6*Apresentação!F42)+($B$7*Apresentação!F54)+(Calculadora!$B$8*Apresentação!F66)+(Calculadora!$B$9*Apresentação!F78)+($B$10*Apresentação!F90)+(Calculadora!$B$11*Apresentação!F102)+(Calculadora!$B$12*Apresentação!F114)+F7</f>
        <v>24</v>
      </c>
      <c r="G22" s="14">
        <f t="shared" si="10"/>
        <v>0</v>
      </c>
      <c r="H22" s="14">
        <f t="shared" si="6"/>
        <v>24</v>
      </c>
      <c r="J22" s="14">
        <f t="shared" si="7"/>
        <v>15</v>
      </c>
      <c r="K22" s="14">
        <f t="shared" si="8"/>
        <v>9</v>
      </c>
      <c r="L22" s="14">
        <f t="shared" si="9"/>
        <v>24</v>
      </c>
    </row>
    <row r="23" spans="1:12" x14ac:dyDescent="0.2">
      <c r="D23" s="18" t="s">
        <v>5</v>
      </c>
      <c r="E23" s="14">
        <f t="shared" ref="E23:E28" si="11">$B$2*2*2</f>
        <v>12</v>
      </c>
      <c r="F23" s="14">
        <f>($B$3*Apresentação!F7)+(Calculadora!$B$4*Apresentação!F19)+(Calculadora!$B$5*Apresentação!F31)+(Calculadora!$B$6*Apresentação!F43)+($B$7*Apresentação!F55)+(Calculadora!$B$8*Apresentação!F67)+(Calculadora!$B$9*Apresentação!F79)+($B$10*Apresentação!F91)+(Calculadora!$B$11*Apresentação!F103)+(Calculadora!$B$12*Apresentação!F115)+F8</f>
        <v>17</v>
      </c>
      <c r="G23" s="14">
        <f t="shared" si="10"/>
        <v>5</v>
      </c>
      <c r="H23" s="14">
        <f t="shared" si="6"/>
        <v>24</v>
      </c>
      <c r="J23" s="14">
        <f t="shared" si="7"/>
        <v>15</v>
      </c>
      <c r="K23" s="14">
        <f t="shared" si="8"/>
        <v>9</v>
      </c>
      <c r="L23" s="14">
        <f t="shared" si="9"/>
        <v>24</v>
      </c>
    </row>
    <row r="24" spans="1:12" x14ac:dyDescent="0.2">
      <c r="D24" s="18" t="s">
        <v>6</v>
      </c>
      <c r="E24" s="14">
        <f t="shared" si="11"/>
        <v>12</v>
      </c>
      <c r="F24" s="14">
        <f>($B$3*Apresentação!F8)+(Calculadora!$B$4*Apresentação!F20)+(Calculadora!$B$5*Apresentação!F32)+(Calculadora!$B$6*Apresentação!F44)+($B$7*Apresentação!F56)+(Calculadora!$B$8*Apresentação!F68)+(Calculadora!$B$9*Apresentação!F80)+($B$10*Apresentação!F92)+(Calculadora!$B$11*Apresentação!F104)+(Calculadora!$B$12*Apresentação!F116)+F9</f>
        <v>17</v>
      </c>
      <c r="G24" s="14">
        <f t="shared" si="10"/>
        <v>5</v>
      </c>
      <c r="H24" s="14">
        <f t="shared" si="6"/>
        <v>24</v>
      </c>
      <c r="J24" s="14">
        <f t="shared" si="7"/>
        <v>15</v>
      </c>
      <c r="K24" s="14">
        <f t="shared" si="8"/>
        <v>9</v>
      </c>
      <c r="L24" s="14">
        <f t="shared" si="9"/>
        <v>24</v>
      </c>
    </row>
    <row r="25" spans="1:12" x14ac:dyDescent="0.2">
      <c r="D25" s="18" t="s">
        <v>7</v>
      </c>
      <c r="E25" s="14">
        <f t="shared" si="11"/>
        <v>12</v>
      </c>
      <c r="F25" s="14">
        <f>($B$3*Apresentação!F9)+(Calculadora!$B$4*Apresentação!F21)+(Calculadora!$B$5*Apresentação!F33)+(Calculadora!$B$6*Apresentação!F45)+($B$7*Apresentação!F57)+(Calculadora!$B$8*Apresentação!F69)+(Calculadora!$B$9*Apresentação!F81)+($B$10*Apresentação!F93)+(Calculadora!$B$11*Apresentação!F105)+(Calculadora!$B$12*Apresentação!F117)+F10</f>
        <v>17</v>
      </c>
      <c r="G25" s="14">
        <f t="shared" si="10"/>
        <v>5</v>
      </c>
      <c r="H25" s="14">
        <f t="shared" si="6"/>
        <v>24</v>
      </c>
      <c r="J25" s="14">
        <f t="shared" si="7"/>
        <v>15</v>
      </c>
      <c r="K25" s="14">
        <f t="shared" si="8"/>
        <v>9</v>
      </c>
      <c r="L25" s="14">
        <f t="shared" si="9"/>
        <v>24</v>
      </c>
    </row>
    <row r="26" spans="1:12" x14ac:dyDescent="0.2">
      <c r="D26" s="19" t="s">
        <v>8</v>
      </c>
      <c r="E26" s="14">
        <f t="shared" si="11"/>
        <v>12</v>
      </c>
      <c r="F26" s="14">
        <f>($B$3*Apresentação!F10)+(Calculadora!$B$4*Apresentação!F22)+(Calculadora!$B$5*Apresentação!F34)+(Calculadora!$B$6*Apresentação!F46)+($B$7*Apresentação!F58)+(Calculadora!$B$8*Apresentação!F70)+(Calculadora!$B$9*Apresentação!F82)+($B$10*Apresentação!F94)+(Calculadora!$B$11*Apresentação!F106)+(Calculadora!$B$12*Apresentação!F118)+F11</f>
        <v>10</v>
      </c>
      <c r="G26" s="14">
        <f t="shared" si="10"/>
        <v>-2</v>
      </c>
      <c r="H26" s="14">
        <f t="shared" si="6"/>
        <v>24</v>
      </c>
      <c r="J26" s="14">
        <f t="shared" si="7"/>
        <v>15</v>
      </c>
      <c r="K26" s="14">
        <f t="shared" si="8"/>
        <v>9</v>
      </c>
      <c r="L26" s="14">
        <f t="shared" si="9"/>
        <v>24</v>
      </c>
    </row>
    <row r="27" spans="1:12" x14ac:dyDescent="0.2">
      <c r="D27" s="19" t="s">
        <v>9</v>
      </c>
      <c r="E27" s="14">
        <f>IF($B$14="Diurno",$B$2*2*2,$B$2*1+$B$2*2)</f>
        <v>9</v>
      </c>
      <c r="F27" s="14">
        <f>($B$3*Apresentação!F11)+(Calculadora!$B$4*Apresentação!F23)+(Calculadora!$B$5*Apresentação!F35)+(Calculadora!$B$6*Apresentação!F47)+($B$7*Apresentação!F59)+(Calculadora!$B$8*Apresentação!F71)+(Calculadora!$B$9*Apresentação!F83)+($B$10*Apresentação!F95)+(Calculadora!$B$11*Apresentação!F107)+(Calculadora!$B$12*Apresentação!F119)+F12</f>
        <v>9</v>
      </c>
      <c r="G27" s="14">
        <f t="shared" si="10"/>
        <v>0</v>
      </c>
      <c r="H27" s="14">
        <f t="shared" si="6"/>
        <v>24</v>
      </c>
      <c r="J27" s="14">
        <f t="shared" si="7"/>
        <v>15</v>
      </c>
      <c r="K27" s="14">
        <f t="shared" si="8"/>
        <v>9</v>
      </c>
      <c r="L27" s="14">
        <f t="shared" si="9"/>
        <v>24</v>
      </c>
    </row>
    <row r="28" spans="1:12" x14ac:dyDescent="0.2">
      <c r="D28" s="19" t="s">
        <v>10</v>
      </c>
      <c r="E28" s="14">
        <f t="shared" si="11"/>
        <v>12</v>
      </c>
      <c r="F28" s="14">
        <f>($B$3*Apresentação!F12)+(Calculadora!$B$4*Apresentação!F24)+(Calculadora!$B$5*Apresentação!F36)+(Calculadora!$B$6*Apresentação!F48)+($B$7*Apresentação!F60)+(Calculadora!$B$8*Apresentação!F72)+(Calculadora!$B$9*Apresentação!F84)+($B$10*Apresentação!F96)+(Calculadora!$B$11*Apresentação!F108)+(Calculadora!$B$12*Apresentação!F120)+F13</f>
        <v>10</v>
      </c>
      <c r="G28" s="14">
        <f t="shared" si="10"/>
        <v>-2</v>
      </c>
      <c r="H28" s="14">
        <f t="shared" si="6"/>
        <v>24</v>
      </c>
      <c r="J28" s="14">
        <f t="shared" si="7"/>
        <v>15</v>
      </c>
      <c r="K28" s="14">
        <f t="shared" si="8"/>
        <v>9</v>
      </c>
      <c r="L28" s="14">
        <f t="shared" si="9"/>
        <v>24</v>
      </c>
    </row>
    <row r="29" spans="1:12" x14ac:dyDescent="0.2">
      <c r="D29" s="19" t="s">
        <v>11</v>
      </c>
      <c r="E29" s="14">
        <f>IF($B$14="Diurno",$B$2*2*2,$B$2*1+$B$2*2)</f>
        <v>9</v>
      </c>
      <c r="F29" s="14">
        <f>($B$3*Apresentação!F13)+(Calculadora!$B$4*Apresentação!F25)+(Calculadora!$B$5*Apresentação!F37)+(Calculadora!$B$6*Apresentação!F49)+($B$7*Apresentação!F61)+(Calculadora!$B$8*Apresentação!F73)+(Calculadora!$B$9*Apresentação!F85)+($B$10*Apresentação!F97)+(Calculadora!$B$11*Apresentação!F109)+(Calculadora!$B$12*Apresentação!F121)+F14</f>
        <v>9</v>
      </c>
      <c r="G29" s="14">
        <f t="shared" si="10"/>
        <v>0</v>
      </c>
      <c r="H29" s="14">
        <f t="shared" si="6"/>
        <v>24</v>
      </c>
      <c r="J29" s="14">
        <f t="shared" si="7"/>
        <v>15</v>
      </c>
      <c r="K29" s="14">
        <f t="shared" si="8"/>
        <v>9</v>
      </c>
      <c r="L29" s="14">
        <f t="shared" si="9"/>
        <v>24</v>
      </c>
    </row>
  </sheetData>
  <sheetProtection algorithmName="SHA-512" hashValue="GpFxS8giFNera7WY+n4q2V3NJUoM1UAVT0TiZQubpd2zgnc0i9LAmXMZnc5pwZpJoZMERs8mYh5d1fedFMSvvA==" saltValue="BbyGY+iS2poY6fSs9ZdX0w==" spinCount="100000" sheet="1" objects="1" scenarios="1" selectLockedCells="1"/>
  <mergeCells count="4">
    <mergeCell ref="D1:D2"/>
    <mergeCell ref="E1:F1"/>
    <mergeCell ref="D16:D17"/>
    <mergeCell ref="E16:F16"/>
  </mergeCells>
  <conditionalFormatting sqref="G3:I14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I18:I29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G18:G29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18:H2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A17">
    <cfRule type="cellIs" dxfId="3" priority="1" operator="equal">
      <formula>"ok"</formula>
    </cfRule>
    <cfRule type="cellIs" dxfId="2" priority="2" operator="equal">
      <formula>"confira os dados"</formula>
    </cfRule>
    <cfRule type="cellIs" dxfId="1" priority="3" operator="equal">
      <formula>"""ok"""</formula>
    </cfRule>
    <cfRule type="cellIs" dxfId="0" priority="4" operator="equal">
      <formula>"oi"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C96707-127C-4ADF-AE72-2B2B812BAD1D}">
          <x14:formula1>
            <xm:f>Apresentação!$I$2:$I$3</xm:f>
          </x14:formula1>
          <xm:sqref>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Apresentação</vt:lpstr>
      <vt:lpstr>Calculadora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Patricia Cristina Alencar Silva Colmenero</cp:lastModifiedBy>
  <dcterms:created xsi:type="dcterms:W3CDTF">2021-07-03T19:54:57Z</dcterms:created>
  <dcterms:modified xsi:type="dcterms:W3CDTF">2021-07-23T16:31:35Z</dcterms:modified>
</cp:coreProperties>
</file>